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<sst xmlns="http://schemas.openxmlformats.org/spreadsheetml/2006/main" count="3625" uniqueCount="2047">
  <si>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</si>
  <si>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</si>
  <si>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</si>
  <si>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</si>
  <si>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</si>
  <si>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</si>
  <si>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</si>
  <si>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</si>
  <si>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</si>
  <si>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</si>
  <si>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</si>
  <si>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</si>
  <si>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</si>
  <si>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</si>
  <si>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</si>
  <si>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</si>
  <si>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</si>
  <si>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</si>
  <si>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</si>
  <si>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</si>
  <si>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</si>
  <si>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</si>
  <si>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</si>
  <si>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</si>
  <si>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</si>
  <si>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</si>
  <si>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</si>
  <si>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</si>
  <si>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</si>
  <si>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</si>
  <si>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</si>
  <si>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</si>
  <si>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</si>
  <si>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</si>
  <si>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</si>
  <si>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</si>
  <si>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</si>
  <si>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</si>
  <si>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</si>
  <si>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</si>
  <si>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</si>
  <si>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</si>
  <si>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</si>
  <si>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</si>
  <si>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</si>
  <si>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</si>
  <si>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</si>
  <si>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</si>
  <si>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</si>
  <si>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</si>
  <si>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</si>
  <si>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</si>
  <si>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</si>
  <si>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</si>
  <si>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</si>
  <si>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</si>
  <si>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</si>
  <si>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</si>
  <si>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</si>
  <si>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</si>
  <si>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</si>
  <si>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</si>
  <si>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</si>
  <si>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</si>
  <si>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</si>
  <si>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</si>
  <si>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</si>
  <si>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</si>
  <si>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</si>
  <si>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</si>
  <si>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</si>
  <si>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</si>
  <si>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</si>
  <si>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</si>
  <si>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</si>
  <si>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</si>
  <si>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</si>
  <si>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</si>
  <si>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</si>
  <si>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</si>
  <si>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</si>
  <si>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</si>
  <si>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</si>
  <si>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</si>
  <si>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</si>
  <si>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</si>
  <si>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</si>
  <si>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</si>
  <si>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</si>
  <si>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</si>
  <si>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</si>
  <si>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</si>
  <si>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</si>
  <si>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</si>
  <si>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</si>
  <si>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</si>
  <si>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</si>
  <si>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</si>
  <si>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</si>
  <si>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</si>
  <si>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</si>
  <si>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</si>
  <si>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</si>
  <si>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</si>
  <si>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</si>
  <si>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</si>
  <si>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</si>
  <si>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</si>
  <si>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</si>
  <si>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</si>
  <si>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</si>
  <si>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</si>
  <si>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</si>
  <si>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</si>
  <si>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</si>
  <si>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</si>
  <si>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</si>
  <si>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</si>
  <si>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</si>
  <si>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</si>
  <si>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</si>
  <si>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</si>
  <si>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</si>
  <si>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</si>
  <si>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</si>
  <si>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</si>
  <si>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</si>
  <si>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</si>
  <si>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</si>
  <si>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</si>
  <si>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</si>
  <si>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</si>
  <si>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</si>
  <si>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</si>
  <si>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</si>
  <si>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</si>
  <si>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</si>
  <si>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</si>
  <si>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</si>
  <si>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</si>
  <si>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</si>
  <si>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</si>
  <si>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</si>
  <si>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</si>
  <si>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</si>
  <si>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</si>
  <si>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</si>
  <si>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</si>
  <si>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</si>
  <si>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</si>
  <si>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</si>
  <si>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</si>
  <si>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</si>
  <si>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</si>
  <si>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</si>
  <si>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</si>
  <si>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</si>
  <si>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</si>
  <si>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</si>
  <si>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</si>
  <si>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</si>
  <si>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</si>
  <si>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</si>
  <si>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</si>
  <si>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</si>
  <si>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</si>
  <si>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</si>
  <si>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</si>
  <si>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</si>
  <si>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</si>
  <si>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</si>
  <si>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</si>
  <si>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</si>
  <si>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</si>
  <si>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</si>
  <si>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</si>
  <si>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</si>
  <si>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</si>
  <si>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</si>
  <si>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</si>
  <si>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</si>
  <si>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</si>
  <si>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</si>
  <si>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</si>
  <si>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</si>
  <si>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</si>
  <si>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</si>
  <si>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</si>
  <si>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</si>
  <si>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</si>
  <si>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</si>
  <si>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</si>
  <si>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</si>
  <si>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</si>
  <si>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</si>
  <si>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</si>
  <si>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</si>
  <si>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</si>
  <si>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</si>
  <si>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</si>
  <si>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</si>
  <si>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</si>
  <si>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</si>
  <si>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</si>
  <si>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</si>
  <si>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</si>
  <si>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</si>
  <si>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</si>
  <si>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</si>
  <si>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</si>
  <si>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</si>
  <si>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</si>
  <si>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</si>
  <si>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</si>
  <si>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</si>
  <si>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3131
3210-788487,97</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</si>
  <si>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</si>
  <si>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</si>
  <si>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</si>
  <si>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</si>
  <si>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</si>
  <si>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</si>
  <si>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</si>
  <si>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</si>
  <si>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</si>
  <si>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</si>
  <si>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</si>
  <si>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</si>
  <si>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</si>
  <si>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</si>
  <si>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</si>
  <si>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</si>
  <si>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</si>
  <si>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</si>
  <si>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</si>
  <si>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</si>
  <si>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</si>
  <si>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</si>
  <si>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</si>
  <si>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</si>
  <si>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</si>
  <si>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</si>
  <si>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</si>
  <si>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</si>
  <si>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</si>
  <si>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</si>
  <si>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</si>
  <si>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</si>
  <si>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</si>
  <si>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</si>
  <si>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</si>
  <si>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</si>
  <si>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</si>
  <si>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</si>
  <si>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</si>
  <si>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</si>
  <si>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</si>
  <si>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</si>
  <si>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</si>
  <si>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</si>
  <si>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</si>
  <si>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</si>
  <si>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</si>
  <si>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</si>
  <si>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</si>
  <si>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</si>
  <si>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</si>
  <si>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</si>
  <si>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</si>
  <si>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</si>
  <si>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</si>
  <si>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</si>
  <si>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</si>
  <si>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</si>
  <si>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</si>
  <si>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</si>
  <si>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</si>
  <si>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</si>
  <si>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</si>
  <si>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</si>
  <si>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</si>
  <si>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</si>
  <si>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</si>
  <si>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</si>
  <si>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</si>
  <si>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</si>
  <si>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</si>
  <si>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</si>
  <si>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</si>
  <si>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</si>
  <si>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</si>
  <si>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</si>
  <si>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</si>
  <si>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</si>
  <si>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</si>
  <si>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</si>
  <si>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</si>
  <si>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</si>
  <si>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</si>
  <si>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</si>
  <si>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</si>
  <si>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</si>
  <si>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</si>
  <si>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</si>
  <si>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</si>
  <si>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</si>
  <si>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</si>
  <si>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</si>
  <si>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</si>
  <si>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</si>
  <si>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</si>
  <si>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</si>
  <si>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</si>
  <si>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</si>
  <si>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</si>
  <si>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</si>
  <si>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</si>
  <si>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</si>
  <si>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</si>
  <si>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</si>
  <si>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</si>
  <si>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</si>
  <si>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</si>
  <si>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</si>
  <si>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</si>
  <si>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</si>
  <si>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</si>
  <si>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</si>
  <si>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</si>
  <si>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</si>
  <si>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</si>
  <si>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</si>
  <si>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</si>
  <si>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</si>
  <si>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</si>
  <si>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</si>
  <si>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</si>
  <si>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</si>
  <si>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</si>
  <si>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</si>
  <si>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</si>
  <si>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</si>
  <si>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</si>
  <si>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</si>
  <si>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</si>
  <si>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</si>
  <si>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</si>
  <si>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</si>
  <si>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</si>
  <si>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</si>
  <si>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</si>
  <si>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</si>
  <si>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</si>
  <si>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</si>
  <si>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</si>
  <si>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</si>
  <si>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</si>
  <si>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</si>
  <si>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</si>
  <si>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</si>
  <si>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 xml:space="preserve">Капітальні вкладення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</si>
  <si>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</si>
  <si>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</si>
  <si>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</si>
  <si>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</si>
  <si>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</si>
  <si>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</si>
  <si>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</si>
  <si>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</si>
  <si>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</si>
  <si>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</si>
  <si>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</si>
  <si>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</si>
  <si>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</si>
  <si>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</si>
  <si>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</si>
  <si>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</si>
  <si>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</si>
  <si>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</si>
  <si>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</si>
  <si>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</si>
  <si>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</si>
  <si>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</si>
  <si>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</si>
  <si>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</si>
  <si>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</si>
  <si>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</si>
  <si>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</si>
  <si>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</si>
  <si>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</si>
  <si>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</si>
  <si>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</si>
  <si>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</si>
  <si>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</si>
  <si>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</si>
  <si>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</si>
  <si>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</si>
  <si>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</si>
  <si>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</si>
  <si>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</si>
  <si>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</si>
  <si>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</si>
  <si>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</si>
  <si>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</si>
  <si>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</si>
  <si>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</si>
  <si>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</si>
  <si>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</si>
  <si>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</si>
  <si>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</si>
  <si>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</si>
  <si>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</si>
  <si>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</si>
  <si>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</si>
  <si>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</si>
  <si>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</si>
  <si>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</si>
  <si>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</si>
  <si>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</si>
  <si>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</si>
  <si>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</si>
  <si>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</si>
  <si>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</si>
  <si>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</si>
  <si>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</si>
  <si>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</si>
  <si>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</si>
  <si>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</si>
  <si>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</si>
  <si>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</si>
  <si>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</si>
  <si>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</si>
  <si>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</si>
  <si>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</si>
  <si>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</si>
  <si>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</si>
  <si>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</si>
  <si>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</si>
  <si>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</si>
  <si>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</si>
  <si>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</si>
  <si>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</si>
  <si>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</si>
  <si>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</si>
  <si>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</si>
  <si>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</si>
  <si>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</si>
  <si>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</si>
  <si>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</si>
  <si>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</si>
  <si>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</si>
  <si>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</si>
  <si>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</si>
  <si>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</si>
  <si>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</si>
  <si>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</si>
  <si>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</si>
  <si>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</si>
  <si>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</si>
  <si>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</si>
  <si>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</si>
  <si>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</si>
  <si>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</si>
  <si>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</si>
  <si>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</si>
  <si>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</si>
  <si>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</si>
  <si>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</si>
  <si>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</si>
  <si>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</si>
  <si>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</si>
  <si>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</si>
  <si>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</si>
  <si>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</si>
  <si>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</si>
  <si>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</si>
  <si>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</si>
  <si>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</si>
  <si>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</si>
  <si>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</si>
  <si>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</si>
  <si>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</si>
  <si>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</si>
  <si>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</si>
  <si>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</si>
  <si>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</si>
  <si>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</si>
  <si>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</si>
  <si>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</si>
  <si>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</si>
  <si>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</si>
  <si>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</si>
  <si>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</si>
  <si>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</si>
  <si>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</si>
  <si>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</si>
  <si>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</si>
  <si>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</si>
  <si>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</si>
  <si>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</si>
  <si>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</si>
  <si>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</si>
  <si>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</si>
  <si>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</si>
  <si>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</si>
  <si>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</si>
  <si>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</si>
  <si>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</si>
  <si>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</si>
  <si>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</si>
  <si>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</si>
  <si>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</si>
  <si>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</si>
  <si>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</si>
  <si>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</si>
  <si>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</si>
  <si>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</si>
  <si>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</si>
  <si>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</si>
  <si>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</si>
  <si>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</si>
  <si>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</si>
  <si>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</si>
  <si>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</si>
  <si>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</si>
  <si>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</si>
  <si>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</si>
  <si>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</si>
  <si>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</si>
  <si>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</si>
  <si>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</si>
  <si>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</si>
  <si>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</si>
  <si>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</si>
  <si>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</si>
  <si>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</si>
  <si>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</si>
  <si>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</si>
  <si>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</si>
  <si>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</si>
  <si>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</si>
  <si>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</si>
  <si>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</si>
  <si>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</si>
  <si>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</si>
  <si>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</si>
  <si>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</si>
  <si>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</si>
  <si>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</si>
  <si>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</si>
  <si>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</si>
  <si>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</si>
  <si>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</si>
  <si>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</si>
  <si>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</si>
  <si>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</si>
  <si>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</si>
  <si>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</si>
  <si>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</si>
  <si>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</si>
  <si>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</si>
  <si>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</si>
  <si>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</si>
  <si>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</si>
  <si>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</si>
  <si>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</si>
  <si>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</si>
  <si>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</si>
  <si>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</si>
  <si>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</si>
  <si>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</si>
  <si>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</si>
  <si>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</si>
  <si>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</si>
  <si>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</si>
  <si>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</si>
  <si>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</si>
  <si>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</si>
  <si>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</si>
  <si>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</si>
  <si>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</si>
  <si>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</si>
  <si>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</si>
  <si>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</si>
  <si>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</si>
  <si>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</si>
  <si>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</si>
  <si>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</si>
  <si>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</si>
  <si>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</si>
  <si>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</si>
  <si>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</si>
  <si>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</si>
  <si>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</si>
  <si>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</si>
  <si>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</si>
  <si>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</si>
  <si>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</si>
  <si>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</si>
  <si>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</si>
  <si>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</si>
  <si>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</si>
  <si>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</si>
  <si>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</si>
  <si>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</si>
  <si>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</si>
  <si>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</si>
  <si>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</si>
  <si>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</si>
  <si>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</si>
  <si>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</si>
  <si>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</si>
  <si>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</si>
  <si>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</si>
  <si>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</si>
  <si>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</si>
  <si>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</si>
  <si>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</si>
  <si>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</si>
  <si>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</si>
  <si>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</si>
  <si>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</si>
  <si>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</si>
  <si>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</si>
  <si>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</si>
  <si>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</si>
  <si>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</si>
  <si>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</si>
  <si>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</si>
  <si>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</si>
  <si>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</si>
  <si>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</si>
  <si>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</si>
  <si>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</si>
  <si>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</si>
  <si>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</si>
  <si>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</si>
  <si>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</si>
  <si>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</si>
  <si>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</si>
  <si>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</si>
  <si>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</si>
  <si>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</si>
  <si>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</si>
  <si>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</si>
  <si>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</si>
  <si>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</si>
  <si>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</si>
  <si>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</si>
  <si>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</si>
  <si>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</si>
  <si>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</si>
  <si>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</si>
  <si>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</si>
  <si>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</si>
  <si>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</si>
  <si>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</si>
  <si>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</si>
  <si>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</si>
  <si>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</si>
  <si>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</si>
  <si>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</si>
  <si>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</si>
  <si>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</si>
  <si>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</si>
  <si>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</si>
  <si>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</si>
  <si>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</si>
  <si>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</si>
  <si>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</si>
  <si>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</si>
  <si>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</si>
  <si>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</si>
  <si>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</si>
  <si>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</si>
  <si>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</si>
  <si>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</si>
  <si>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</si>
  <si>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</si>
  <si>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</si>
  <si>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</si>
  <si>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</si>
  <si>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</si>
  <si>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</si>
  <si>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</si>
  <si>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</si>
  <si>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</si>
  <si>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</si>
  <si>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</si>
  <si>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</si>
  <si>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</si>
  <si>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</si>
  <si>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</si>
  <si>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</si>
  <si>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</si>
  <si>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</si>
  <si>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</si>
  <si>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</si>
  <si>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</si>
  <si>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</si>
  <si>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</si>
  <si>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</si>
  <si>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</si>
  <si>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</si>
  <si>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</si>
  <si>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</si>
  <si>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</si>
  <si>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</si>
  <si>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</si>
  <si>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</si>
  <si>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</si>
  <si>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</si>
  <si>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</si>
  <si>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</si>
  <si>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</si>
  <si>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</si>
  <si>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</si>
  <si>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</si>
  <si>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</si>
  <si>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</si>
  <si>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</si>
  <si>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</si>
  <si>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</si>
  <si>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</si>
  <si>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</si>
  <si>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</si>
  <si>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</si>
  <si>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</si>
  <si>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</si>
  <si>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</si>
  <si>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</si>
  <si>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</si>
  <si>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</si>
  <si>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</si>
  <si>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</si>
  <si>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</si>
  <si>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</si>
  <si>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</si>
  <si>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</si>
  <si>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</si>
  <si>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</si>
  <si>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</si>
  <si>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</si>
  <si>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</si>
  <si>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</si>
  <si>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</si>
  <si>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</si>
  <si>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</si>
  <si>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</si>
  <si>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</si>
  <si>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</si>
  <si>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</si>
  <si>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</si>
  <si>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</si>
  <si>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</si>
  <si>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</si>
  <si>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</si>
  <si>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</si>
  <si>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</si>
  <si>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</si>
  <si>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</si>
  <si>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</si>
  <si>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</si>
  <si>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</si>
  <si>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</si>
  <si>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</si>
  <si>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</si>
  <si>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</si>
  <si>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</si>
  <si>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</si>
  <si>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</si>
  <si>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</si>
  <si>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</si>
  <si>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</si>
  <si>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</si>
  <si>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</si>
  <si>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</si>
  <si>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</si>
  <si>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</si>
  <si>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</si>
  <si>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</si>
  <si>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</si>
  <si>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</si>
  <si>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</si>
  <si>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</si>
  <si>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</si>
  <si>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</si>
  <si>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</si>
  <si>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</si>
  <si>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</si>
  <si>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</si>
  <si>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</si>
  <si>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</si>
  <si>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</si>
  <si>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</si>
  <si>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</si>
  <si>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</si>
  <si>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</si>
  <si>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</si>
  <si>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</si>
  <si>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</si>
  <si>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</si>
  <si>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</si>
  <si>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</si>
  <si>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</si>
  <si>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</si>
  <si>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</si>
  <si>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</si>
  <si>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</si>
  <si>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</si>
  <si>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</si>
  <si>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</si>
  <si>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</si>
  <si>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</si>
  <si>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</si>
  <si>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</si>
  <si>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</si>
  <si>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</si>
  <si>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</si>
  <si>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</si>
  <si>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</si>
  <si>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</si>
  <si>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</si>
  <si>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</si>
  <si>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</si>
  <si>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</si>
  <si>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</si>
  <si>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</si>
  <si>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</si>
  <si>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</si>
  <si>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</si>
  <si>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</si>
  <si>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</si>
  <si>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</si>
  <si>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</si>
  <si>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</si>
  <si>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</si>
  <si>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</si>
  <si>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</si>
  <si>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</si>
  <si>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</si>
  <si>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</si>
  <si>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</si>
  <si>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</si>
  <si>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</si>
  <si>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</si>
  <si>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</si>
  <si>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</si>
  <si>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</si>
  <si>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</si>
  <si>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</si>
  <si>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</si>
  <si>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</si>
  <si>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</si>
  <si>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</si>
  <si>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</si>
  <si>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</si>
  <si>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</si>
  <si>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</si>
  <si>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</si>
  <si>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</si>
  <si>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</si>
  <si>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</si>
  <si>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</si>
  <si>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</si>
  <si>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</si>
  <si>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</si>
  <si>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</si>
  <si>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</si>
  <si>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</si>
  <si>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</si>
  <si>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</si>
  <si>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</si>
  <si>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</si>
  <si>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</si>
  <si>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</si>
  <si>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</si>
  <si>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</si>
  <si>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</si>
  <si>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</si>
  <si>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</si>
  <si>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</si>
  <si>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</si>
  <si>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</si>
  <si>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</si>
  <si>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</si>
  <si>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</si>
  <si>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</si>
  <si>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</si>
  <si>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</si>
  <si>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</si>
  <si>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</si>
  <si>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</si>
  <si>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</si>
  <si>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</si>
  <si>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</si>
  <si>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</si>
  <si>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</si>
  <si>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</si>
  <si>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</si>
  <si>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</si>
  <si>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</si>
  <si>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</si>
  <si>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</si>
  <si>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</si>
  <si>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</si>
  <si>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</si>
  <si>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</si>
  <si>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</si>
  <si>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</si>
  <si>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</si>
  <si>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</si>
  <si>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</si>
  <si>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</si>
  <si>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</si>
  <si>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</si>
  <si>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</si>
  <si>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</si>
  <si>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</si>
  <si>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</si>
  <si>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</si>
  <si>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</si>
  <si>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</si>
  <si>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</si>
  <si>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</si>
  <si>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</si>
  <si>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</si>
  <si>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</si>
  <si>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</si>
  <si>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</si>
  <si>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</si>
  <si>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</si>
  <si>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</si>
  <si>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</si>
  <si>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</si>
  <si>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</si>
  <si>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</si>
  <si>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</si>
  <si>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</si>
  <si>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</si>
  <si>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</si>
  <si>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</si>
  <si>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</si>
  <si>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</si>
  <si>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</si>
  <si>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</si>
  <si>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</si>
  <si>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</si>
  <si>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</si>
  <si>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</si>
  <si>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</si>
  <si>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</si>
  <si>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</si>
  <si>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</si>
  <si>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</si>
  <si>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</si>
  <si>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</si>
  <si>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</si>
  <si>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</si>
  <si>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</si>
  <si>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</si>
  <si>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</si>
  <si>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</si>
  <si>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</si>
  <si>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</si>
  <si>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</si>
  <si>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</si>
  <si>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</si>
  <si>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</si>
  <si>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</si>
  <si>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</si>
  <si>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</si>
  <si>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</si>
  <si>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</si>
  <si>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</si>
  <si>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</si>
  <si>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</si>
  <si>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</si>
  <si>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</si>
  <si>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</si>
  <si>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</si>
  <si>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</si>
  <si>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</si>
  <si>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</si>
  <si>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</si>
  <si>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</si>
  <si>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</si>
  <si>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</si>
  <si>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</si>
  <si>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</si>
  <si>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</si>
  <si>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</si>
  <si>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</si>
  <si>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</si>
  <si>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</si>
  <si>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</si>
  <si>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</si>
  <si>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</si>
  <si>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</si>
  <si>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</si>
  <si>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</si>
  <si>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</si>
  <si>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</si>
  <si>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</si>
  <si>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</si>
  <si>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</si>
  <si>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</si>
  <si>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</si>
  <si>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</si>
  <si>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</si>
  <si>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</si>
  <si>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</si>
  <si>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</si>
  <si>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</si>
  <si>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</si>
  <si>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</si>
  <si>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</si>
  <si>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</si>
  <si>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</si>
  <si>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</si>
  <si>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</si>
  <si>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</si>
  <si>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</si>
  <si>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</si>
  <si>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</si>
  <si>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</si>
  <si>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</si>
  <si>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</si>
  <si>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</si>
  <si>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</si>
  <si>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</si>
  <si>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</si>
  <si>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</si>
  <si>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</si>
  <si>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</si>
  <si>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</si>
  <si>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</si>
  <si>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</si>
  <si>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</si>
  <si>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</si>
  <si>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</si>
  <si>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</si>
  <si>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</si>
  <si>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</si>
  <si>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</si>
  <si>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</si>
  <si>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</si>
  <si>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</si>
  <si>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</si>
  <si>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</si>
  <si>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</si>
  <si>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</si>
  <si>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</si>
  <si>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</si>
  <si>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</si>
  <si>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</si>
  <si>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</si>
  <si>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</si>
  <si>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</si>
  <si>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</si>
  <si>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</si>
  <si>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</si>
  <si>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</si>
  <si>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</si>
  <si>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</si>
  <si>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</si>
  <si>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</si>
  <si>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</si>
  <si>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</si>
  <si>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</si>
  <si>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</si>
  <si>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</si>
  <si>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</si>
  <si>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</si>
  <si>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</si>
  <si>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</si>
  <si>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</si>
  <si>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</si>
  <si>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</si>
  <si>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</si>
  <si>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</si>
  <si>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</si>
  <si>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</si>
  <si>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</si>
  <si>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</si>
  <si>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</si>
  <si>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</si>
  <si>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</si>
  <si>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</si>
  <si>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</si>
  <si>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</si>
  <si>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</si>
  <si>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</si>
  <si>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</si>
  <si>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</si>
  <si>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</si>
  <si>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</si>
  <si>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</si>
  <si>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</si>
  <si>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</si>
  <si>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</si>
  <si>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</si>
  <si>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</si>
  <si>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</si>
  <si>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</si>
  <si>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</si>
  <si>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</si>
  <si>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</si>
  <si>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</si>
  <si>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</si>
  <si>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</si>
  <si>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</si>
  <si>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</si>
  <si>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</si>
  <si>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</si>
  <si>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</si>
  <si>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</si>
  <si>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</si>
  <si>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</si>
  <si>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</si>
  <si>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</si>
  <si>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</si>
  <si>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</si>
  <si>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</si>
  <si>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</si>
  <si>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</si>
  <si>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</si>
  <si>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</si>
  <si>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</si>
  <si>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</si>
  <si>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</si>
  <si>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</si>
  <si>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</si>
  <si>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</si>
  <si>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</si>
  <si>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</si>
  <si>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</si>
  <si>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</si>
  <si>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</si>
  <si>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</si>
  <si>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</si>
  <si>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</si>
  <si>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</si>
  <si>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</si>
  <si>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</si>
  <si>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</si>
  <si>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</si>
  <si>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</si>
  <si>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</si>
  <si>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</si>
  <si>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</si>
  <si>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</si>
  <si>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</si>
  <si>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</si>
  <si>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</si>
  <si>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</si>
  <si>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</si>
  <si>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</si>
  <si>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</si>
  <si>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</si>
  <si>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</si>
  <si>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</si>
  <si>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</si>
  <si>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</si>
  <si>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</si>
  <si>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</si>
  <si>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</si>
  <si>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</si>
  <si>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</si>
  <si>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</si>
  <si>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</si>
  <si>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</si>
  <si>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</si>
  <si>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</si>
  <si>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</si>
  <si>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</si>
  <si>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</si>
  <si>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</si>
  <si>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</si>
  <si>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</si>
  <si>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</si>
  <si>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</si>
  <si>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</si>
  <si>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</si>
  <si>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</si>
  <si>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</si>
  <si>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</si>
  <si>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</si>
  <si>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</si>
  <si>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</si>
  <si>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</si>
  <si>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</si>
  <si>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</si>
  <si>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</si>
  <si>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</si>
  <si>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</si>
  <si>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</si>
  <si>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</si>
  <si>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</si>
  <si>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</si>
  <si>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</si>
  <si>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</si>
  <si>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</si>
  <si>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</si>
  <si>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</si>
  <si>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</si>
  <si>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</si>
  <si>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</si>
  <si>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</si>
  <si>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</si>
  <si>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</si>
  <si>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</si>
  <si>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</si>
  <si>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</si>
  <si>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</si>
  <si>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</si>
  <si>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</si>
  <si>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</si>
  <si>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</si>
  <si>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</si>
  <si>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</si>
  <si>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</si>
  <si>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</si>
  <si>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</si>
  <si>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</si>
  <si>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</si>
  <si>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</si>
  <si>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</si>
  <si>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</si>
  <si>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</si>
  <si>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</si>
  <si>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</si>
  <si>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</si>
  <si>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</si>
  <si>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</si>
  <si>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</si>
  <si>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</si>
  <si>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</si>
  <si>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</si>
  <si>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</si>
  <si>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</si>
  <si>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</si>
  <si>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</si>
  <si>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</si>
  <si>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</si>
  <si>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</si>
  <si>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</si>
  <si>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</si>
  <si>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</si>
  <si>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</si>
  <si>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</si>
  <si>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</si>
  <si>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</si>
  <si>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</si>
  <si>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</si>
  <si>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</si>
  <si>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</si>
  <si>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</si>
  <si>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</si>
  <si>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</si>
  <si>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</si>
  <si>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</si>
  <si>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</si>
  <si>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</si>
  <si>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</si>
  <si>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</si>
  <si>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</si>
  <si>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</si>
  <si>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</si>
  <si>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</si>
  <si>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</si>
  <si>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</si>
  <si>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</si>
  <si>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</si>
  <si>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</si>
  <si>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</si>
  <si>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</si>
  <si>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</si>
  <si>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</si>
  <si>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</si>
  <si>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</si>
  <si>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</si>
  <si>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</si>
  <si>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</si>
  <si>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</si>
  <si>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</si>
  <si>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</si>
  <si>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</si>
  <si>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</si>
  <si>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</si>
  <si>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</si>
  <si>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</si>
  <si>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</si>
  <si>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</si>
  <si>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</si>
  <si>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</si>
  <si>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</si>
  <si>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</si>
  <si>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</si>
  <si>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</si>
  <si>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</si>
  <si>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</si>
  <si>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</si>
  <si>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</si>
  <si>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</si>
  <si>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</si>
  <si>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</si>
  <si>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</si>
  <si>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</si>
  <si>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</si>
  <si>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</si>
  <si>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</si>
  <si>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</si>
  <si>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</si>
  <si>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</si>
  <si>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</si>
  <si>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</si>
  <si>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</si>
  <si>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</si>
  <si>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</si>
  <si>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</si>
  <si>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</si>
  <si>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</si>
  <si>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</si>
  <si>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</si>
  <si>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</si>
  <si>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</si>
  <si>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</si>
  <si>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</si>
  <si>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</si>
  <si>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</si>
  <si>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</si>
  <si>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</si>
  <si>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</si>
  <si>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</si>
  <si>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</si>
  <si>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</si>
  <si>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</si>
  <si>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</si>
  <si>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</si>
  <si>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</si>
  <si>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</si>
  <si>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</si>
  <si>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</si>
  <si>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</si>
  <si>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</si>
  <si>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</si>
  <si>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</si>
  <si>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</si>
  <si>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</si>
  <si>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</si>
  <si>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</si>
  <si>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</si>
  <si>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</si>
  <si>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</si>
  <si>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</si>
  <si>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</si>
  <si>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</si>
  <si>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</si>
  <si>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</si>
  <si>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</si>
  <si>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</si>
  <si>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</si>
  <si>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</si>
  <si>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</si>
  <si>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</si>
  <si>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</si>
  <si>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</si>
  <si>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</si>
  <si>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</si>
  <si>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</si>
  <si>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</si>
  <si>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</si>
  <si>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</si>
  <si>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</si>
  <si>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</si>
  <si>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</si>
  <si>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</si>
  <si>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</si>
  <si>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</si>
  <si>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</si>
  <si>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</si>
  <si>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</si>
  <si>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</si>
  <si>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</si>
  <si>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</si>
  <si>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</si>
  <si>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</si>
  <si>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</si>
  <si>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</si>
  <si>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</si>
  <si>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</si>
  <si>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</si>
  <si>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</si>
  <si>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</si>
  <si>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</si>
  <si>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</si>
  <si>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</si>
  <si>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</si>
  <si>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</si>
  <si>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</si>
  <si>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</si>
  <si>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</si>
  <si>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</si>
  <si>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</si>
  <si>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</si>
  <si>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</si>
  <si>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</si>
  <si>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</si>
  <si>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</si>
  <si>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</si>
  <si>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</si>
  <si>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</si>
  <si>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</si>
  <si>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</si>
  <si>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</si>
  <si>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</si>
  <si>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</si>
  <si>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</si>
  <si>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</si>
  <si>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</si>
  <si>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</si>
  <si>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</si>
  <si>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</si>
  <si>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</si>
  <si>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</si>
  <si>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</si>
  <si>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</si>
  <si>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</si>
  <si>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</si>
  <si>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</si>
  <si>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</si>
  <si>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</si>
  <si>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</si>
  <si>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</si>
  <si>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</si>
  <si>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</si>
  <si>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</si>
  <si>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</si>
  <si>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</si>
  <si>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</si>
  <si>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</si>
  <si>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</si>
  <si>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</si>
  <si>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</si>
  <si>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</si>
  <si>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</si>
  <si>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</si>
  <si>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</si>
  <si>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</si>
  <si>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</si>
  <si>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</si>
  <si>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</si>
  <si>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</si>
  <si>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</si>
  <si>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</si>
  <si>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</si>
  <si>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</si>
  <si>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</si>
  <si>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</si>
  <si>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</si>
  <si>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</si>
  <si>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</si>
  <si>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</si>
  <si>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</si>
  <si>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</si>
  <si>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</si>
  <si>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</si>
  <si>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</si>
  <si>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</si>
  <si>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</si>
  <si>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</si>
  <si>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</si>
  <si>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</si>
  <si>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</si>
  <si>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</si>
  <si>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</si>
  <si>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</si>
  <si>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</si>
  <si>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</si>
  <si>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</si>
  <si>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</si>
  <si>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</si>
  <si>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</si>
  <si>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</si>
  <si>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</si>
  <si>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</si>
  <si>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</si>
  <si>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</si>
  <si>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</si>
  <si>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</si>
  <si>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</si>
  <si>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</si>
  <si>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</si>
  <si>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</si>
  <si>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</si>
  <si>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</si>
  <si>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</si>
  <si>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</si>
  <si>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</si>
  <si>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</si>
  <si>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</si>
  <si>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</si>
  <si>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</si>
  <si>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</si>
  <si>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</si>
  <si>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</si>
  <si>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</si>
  <si>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</si>
  <si>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</si>
  <si>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</si>
  <si>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</si>
  <si>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</si>
  <si>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</si>
  <si>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</si>
  <si>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</si>
  <si>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</si>
  <si>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</si>
  <si>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</si>
  <si>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</si>
  <si>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</si>
  <si>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</si>
  <si>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</si>
  <si>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</si>
  <si>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</si>
  <si>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</si>
  <si>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</si>
  <si>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</si>
  <si>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</si>
  <si>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</si>
  <si>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</si>
  <si>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</si>
  <si>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</si>
  <si>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</si>
  <si>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</si>
  <si>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</si>
  <si>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</si>
  <si>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</si>
  <si>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</si>
  <si>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</si>
  <si>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</si>
  <si>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</si>
  <si>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</si>
  <si>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</si>
  <si>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</si>
  <si>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</si>
  <si>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</si>
  <si>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</si>
  <si>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</si>
  <si>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</si>
  <si>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</si>
  <si>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</si>
  <si>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</si>
  <si>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</si>
  <si>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</si>
  <si>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</si>
  <si>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</si>
  <si>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</si>
  <si>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</si>
  <si>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</si>
  <si>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</si>
  <si>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</si>
  <si>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</si>
  <si>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</si>
  <si>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</si>
  <si>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</si>
  <si>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</si>
  <si>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</si>
  <si>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</si>
  <si>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</si>
  <si>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</si>
  <si>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</si>
  <si>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</si>
  <si>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</si>
  <si>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</si>
  <si>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</si>
  <si>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</si>
  <si>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</si>
  <si>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</si>
  <si>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</si>
  <si>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</si>
  <si>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</si>
  <si>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</si>
  <si>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</si>
  <si>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</si>
  <si>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</si>
  <si>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</si>
  <si>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</si>
  <si>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</si>
  <si>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</si>
  <si>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</si>
  <si>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</si>
  <si>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</si>
  <si>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</si>
  <si>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</si>
  <si>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</si>
  <si>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</si>
  <si>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</si>
  <si>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</si>
  <si>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</si>
  <si>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</si>
  <si>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</si>
  <si>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</si>
  <si>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</si>
  <si>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</si>
  <si>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</si>
  <si>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</si>
  <si>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</si>
  <si>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</si>
  <si>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</si>
  <si>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</si>
  <si>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</si>
  <si>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</si>
  <si>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</si>
  <si>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</si>
  <si>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</si>
  <si>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</si>
  <si>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</si>
  <si>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</si>
  <si>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</si>
  <si>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</si>
  <si>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</si>
  <si>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</si>
  <si>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</si>
  <si>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</si>
  <si>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</si>
  <si>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</si>
  <si>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</si>
  <si>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</si>
  <si>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</si>
  <si>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</si>
  <si>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</si>
  <si>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</si>
  <si>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</si>
  <si>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</si>
  <si>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</si>
  <si>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</si>
  <si>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</si>
  <si>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</si>
  <si>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</si>
  <si>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</si>
  <si>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</si>
  <si>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</si>
  <si>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</si>
  <si>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</si>
  <si>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</si>
  <si>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</si>
  <si>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</si>
  <si>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</si>
  <si>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</si>
  <si>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</si>
  <si>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</si>
  <si>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</si>
  <si>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</si>
  <si>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</si>
  <si>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</si>
  <si>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</si>
  <si>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</si>
  <si>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</si>
  <si>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</si>
  <si>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</si>
  <si>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</si>
  <si>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</si>
  <si>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</si>
  <si>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</si>
  <si>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</si>
  <si>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</si>
  <si>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</si>
  <si>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</si>
  <si>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</si>
  <si>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</si>
  <si>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</si>
  <si>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</si>
  <si>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</si>
  <si>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</si>
  <si>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</si>
  <si>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</si>
  <si>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</si>
  <si>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</si>
  <si>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</si>
  <si>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</si>
  <si>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</si>
  <si>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</si>
  <si>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</si>
  <si>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</si>
  <si>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</si>
  <si>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</si>
  <si>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</si>
  <si>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</si>
  <si>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</si>
  <si>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</si>
  <si>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</si>
  <si>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</si>
  <si>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</si>
  <si>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</si>
  <si>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</si>
  <si>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</si>
  <si>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</si>
  <si>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</si>
  <si>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</si>
  <si>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</si>
  <si>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</si>
  <si>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</si>
  <si>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</si>
  <si>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</si>
  <si>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</si>
  <si>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</si>
  <si>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</si>
  <si>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</si>
  <si>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</si>
  <si>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</si>
  <si>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</si>
  <si>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</si>
  <si>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</si>
  <si>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</si>
  <si>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</si>
  <si>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</si>
  <si>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</si>
  <si>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</si>
  <si>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</si>
  <si>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</si>
  <si>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</si>
  <si>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</si>
  <si>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</si>
  <si>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</si>
  <si>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</si>
  <si>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</si>
  <si>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</si>
  <si>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</si>
  <si>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</si>
  <si>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</si>
  <si>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</si>
  <si>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</si>
  <si>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</si>
  <si>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</si>
  <si>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</si>
  <si>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</si>
  <si>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</si>
  <si>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</si>
  <si>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</si>
  <si>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</si>
  <si>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</si>
  <si>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</si>
  <si>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</si>
  <si>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</si>
  <si>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</si>
  <si>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</si>
  <si>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</si>
  <si>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</si>
  <si>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</si>
  <si>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</si>
  <si>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</si>
  <si>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</si>
  <si>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</si>
  <si>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</si>
  <si>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</si>
  <si>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</si>
  <si>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</si>
  <si>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</si>
  <si>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</si>
  <si>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</si>
  <si>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</si>
  <si>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</si>
  <si>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</si>
  <si>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</si>
  <si>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</si>
  <si>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</si>
  <si>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</si>
  <si>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</si>
  <si>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</si>
  <si>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</si>
  <si>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</si>
  <si>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</si>
  <si>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</si>
  <si>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</si>
  <si>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</si>
  <si>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</si>
  <si>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</si>
  <si>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</si>
  <si>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</si>
  <si>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</si>
  <si>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</si>
  <si>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</si>
  <si>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</si>
  <si>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</si>
  <si>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</si>
  <si>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</si>
  <si>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</si>
  <si>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</si>
  <si>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</si>
  <si>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</si>
  <si>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</si>
  <si>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</si>
  <si>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</si>
  <si>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</si>
  <si>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</si>
  <si>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</si>
  <si>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</si>
  <si>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</si>
  <si>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</si>
  <si>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</si>
  <si>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</si>
  <si>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</si>
  <si>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</si>
  <si>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</si>
  <si>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</si>
  <si>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</si>
  <si>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</si>
  <si>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</si>
  <si>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</si>
  <si>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</si>
  <si>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</si>
  <si>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</si>
  <si>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</si>
  <si>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</si>
  <si>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</si>
  <si>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</si>
  <si>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</si>
  <si>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</si>
  <si>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</si>
  <si>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</si>
  <si>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</si>
  <si>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</si>
  <si>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</si>
  <si>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</si>
  <si>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</si>
  <si>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</si>
  <si>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</si>
  <si>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</si>
  <si>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</si>
  <si>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</si>
  <si>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</si>
  <si>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</si>
  <si>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</si>
  <si>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</si>
  <si>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</si>
  <si>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</si>
  <si>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</si>
  <si>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</si>
  <si>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</si>
  <si>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</si>
  <si>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</si>
  <si>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</si>
  <si>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</si>
  <si>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</si>
  <si>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</si>
  <si>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</si>
  <si>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</si>
  <si>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</si>
  <si>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</si>
  <si>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</si>
  <si>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</si>
  <si>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</si>
  <si>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</si>
  <si>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</si>
  <si>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</si>
  <si>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</si>
  <si>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</si>
  <si>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</si>
  <si>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</si>
  <si>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</si>
  <si>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</si>
  <si>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</si>
  <si>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</si>
  <si>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</si>
  <si>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</si>
  <si>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</si>
  <si>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</si>
  <si>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</si>
  <si>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</si>
  <si>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</si>
  <si>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</si>
  <si>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</si>
  <si>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</si>
  <si>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</si>
  <si>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</si>
  <si>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</si>
  <si>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</si>
  <si>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</si>
  <si>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</si>
  <si>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</si>
  <si>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</si>
  <si>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</si>
  <si>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</si>
  <si>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</si>
  <si>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</si>
  <si>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</si>
  <si>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</si>
  <si>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</si>
  <si>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</si>
  <si>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</si>
  <si>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</si>
  <si>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</si>
  <si>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</si>
  <si>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</si>
  <si>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</si>
  <si>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</si>
  <si>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</si>
  <si>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</si>
  <si>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</si>
  <si>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</si>
  <si>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</si>
  <si>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</si>
  <si>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</si>
  <si>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</si>
  <si>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</si>
  <si>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</si>
  <si>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</si>
  <si>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</si>
  <si>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</si>
  <si>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</si>
  <si>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</si>
  <si>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</si>
  <si>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</si>
  <si>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</si>
  <si>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</si>
  <si>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</si>
  <si>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</si>
  <si>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</si>
  <si>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</si>
  <si>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</si>
  <si>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</si>
  <si>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</si>
  <si>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</si>
  <si>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</si>
  <si>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</si>
  <si>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</si>
  <si>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</si>
  <si>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</si>
  <si>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</si>
  <si>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</si>
  <si>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</si>
  <si>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</si>
  <si>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</si>
  <si>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</si>
  <si>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</si>
  <si>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</si>
  <si>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</si>
  <si>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</si>
  <si>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</si>
  <si>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</si>
  <si>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</si>
  <si>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</si>
  <si>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</si>
  <si>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</si>
  <si>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</si>
  <si>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</si>
  <si>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</si>
  <si>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</si>
  <si>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</si>
  <si>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</si>
  <si>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</si>
  <si>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</si>
  <si>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</si>
  <si>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</si>
  <si>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</si>
  <si>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</si>
  <si>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</si>
  <si>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</si>
  <si>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</si>
  <si>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</si>
  <si>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</si>
  <si>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</si>
  <si>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</si>
  <si>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</si>
  <si>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</si>
  <si>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</si>
  <si>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</si>
  <si>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</si>
  <si>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</si>
  <si>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</si>
  <si>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</si>
  <si>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</si>
  <si>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</si>
  <si>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</si>
  <si>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</si>
  <si>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</si>
  <si>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</si>
  <si>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</si>
  <si>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</si>
  <si>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</si>
  <si>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</si>
  <si>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</si>
  <si>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</si>
  <si>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</si>
  <si>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</si>
  <si>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</si>
  <si>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</si>
  <si>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</si>
  <si>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</si>
  <si>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</si>
  <si>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</si>
  <si>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</si>
  <si>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</si>
  <si>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</si>
  <si>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</si>
  <si>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Надійшло станом на 24.09.2014</t>
  </si>
  <si>
    <t>Профінансовано на 24.09.2014</t>
  </si>
  <si>
    <t>Залишок коштів на рахунку на 24.09.2014</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</si>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</sst>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1365</v>
      </c>
      <c r="F1" s="20"/>
      <c r="G1" s="21"/>
      <c r="H1" s="21"/>
    </row>
    <row r="2" spans="5:8" ht="44.25" customHeight="1">
      <c r="E2" s="565" t="s">
        <v>1400</v>
      </c>
      <c r="F2" s="565"/>
      <c r="G2" s="565"/>
      <c r="H2" s="565"/>
    </row>
    <row r="8" spans="1:7" ht="57" customHeight="1">
      <c r="A8" s="566" t="s">
        <v>311</v>
      </c>
      <c r="B8" s="567"/>
      <c r="C8" s="567"/>
      <c r="D8" s="567"/>
      <c r="E8" s="567"/>
      <c r="F8" s="567"/>
      <c r="G8" s="567"/>
    </row>
    <row r="9" ht="40.5" customHeight="1">
      <c r="G9" s="2" t="s">
        <v>129</v>
      </c>
    </row>
    <row r="10" spans="1:7" ht="20.25">
      <c r="A10" s="568" t="s">
        <v>1738</v>
      </c>
      <c r="B10" s="568" t="s">
        <v>1739</v>
      </c>
      <c r="C10" s="569" t="s">
        <v>295</v>
      </c>
      <c r="D10" s="570"/>
      <c r="E10" s="570"/>
      <c r="F10" s="570"/>
      <c r="G10" s="571"/>
    </row>
    <row r="11" spans="1:7" ht="46.5" customHeight="1">
      <c r="A11" s="568"/>
      <c r="B11" s="568"/>
      <c r="C11" s="572" t="s">
        <v>922</v>
      </c>
      <c r="D11" s="573"/>
      <c r="E11" s="577" t="s">
        <v>923</v>
      </c>
      <c r="F11" s="578"/>
      <c r="G11" s="574" t="s">
        <v>1684</v>
      </c>
    </row>
    <row r="12" spans="1:7" ht="20.25">
      <c r="A12" s="568"/>
      <c r="B12" s="568"/>
      <c r="C12" s="3">
        <v>250344</v>
      </c>
      <c r="D12" s="3">
        <v>250380</v>
      </c>
      <c r="E12" s="3">
        <v>250344</v>
      </c>
      <c r="F12" s="3">
        <v>250324</v>
      </c>
      <c r="G12" s="575"/>
    </row>
    <row r="13" spans="1:7" ht="158.25" customHeight="1">
      <c r="A13" s="568"/>
      <c r="B13" s="568"/>
      <c r="C13" s="4" t="s">
        <v>1363</v>
      </c>
      <c r="D13" s="4" t="s">
        <v>1196</v>
      </c>
      <c r="E13" s="4" t="s">
        <v>1363</v>
      </c>
      <c r="F13" s="4" t="s">
        <v>636</v>
      </c>
      <c r="G13" s="576"/>
    </row>
    <row r="14" spans="1:7" ht="20.25">
      <c r="A14" s="4"/>
      <c r="B14" s="17" t="s">
        <v>1740</v>
      </c>
      <c r="C14" s="18" t="e">
        <f>#REF!+C15</f>
        <v>#REF!</v>
      </c>
      <c r="D14" s="18"/>
      <c r="E14" s="18">
        <f>E15</f>
        <v>400</v>
      </c>
      <c r="F14" s="18"/>
      <c r="G14" s="18">
        <f>G15</f>
        <v>400</v>
      </c>
    </row>
    <row r="15" spans="1:7" ht="60.75">
      <c r="A15" s="4"/>
      <c r="B15" s="6" t="s">
        <v>361</v>
      </c>
      <c r="C15" s="8"/>
      <c r="D15" s="15"/>
      <c r="E15" s="16">
        <f>200+200</f>
        <v>400</v>
      </c>
      <c r="F15" s="16"/>
      <c r="G15" s="16">
        <f>C15+D15+E15</f>
        <v>400</v>
      </c>
    </row>
    <row r="16" spans="1:7" ht="20.25">
      <c r="A16" s="9">
        <v>23100000000</v>
      </c>
      <c r="B16" s="17" t="s">
        <v>312</v>
      </c>
      <c r="C16" s="17"/>
      <c r="D16" s="18">
        <f>D17</f>
        <v>1191.269</v>
      </c>
      <c r="E16" s="18"/>
      <c r="F16" s="18">
        <f>F17+F18</f>
        <v>3344.5</v>
      </c>
      <c r="G16" s="18">
        <f>SUM(C16:F16)</f>
        <v>4535.769</v>
      </c>
    </row>
    <row r="17" spans="1:7" ht="71.25" customHeight="1">
      <c r="A17" s="4"/>
      <c r="B17" s="6" t="s">
        <v>921</v>
      </c>
      <c r="C17" s="6"/>
      <c r="D17" s="7">
        <v>1191.269</v>
      </c>
      <c r="E17" s="7"/>
      <c r="F17" s="7"/>
      <c r="G17" s="7">
        <f>D17</f>
        <v>1191.269</v>
      </c>
    </row>
    <row r="18" spans="1:7" ht="40.5">
      <c r="A18" s="4"/>
      <c r="B18" s="19" t="s">
        <v>150</v>
      </c>
      <c r="C18" s="6"/>
      <c r="D18" s="7"/>
      <c r="E18" s="7"/>
      <c r="F18" s="7">
        <v>3344.5</v>
      </c>
      <c r="G18" s="7">
        <f>F18</f>
        <v>3344.5</v>
      </c>
    </row>
    <row r="19" spans="1:7" ht="20.25">
      <c r="A19" s="6"/>
      <c r="B19" s="10" t="s">
        <v>1748</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1565</v>
      </c>
      <c r="G1" s="551"/>
      <c r="H1" s="551"/>
      <c r="I1" s="110"/>
      <c r="J1" s="110"/>
      <c r="K1" s="559"/>
      <c r="L1" s="560"/>
      <c r="M1" s="560"/>
      <c r="N1" s="560"/>
      <c r="O1" s="560"/>
    </row>
    <row r="2" spans="1:15" ht="82.5" customHeight="1">
      <c r="A2" s="561" t="s">
        <v>1347</v>
      </c>
      <c r="B2" s="561"/>
      <c r="C2" s="561"/>
      <c r="D2" s="561"/>
      <c r="E2" s="561"/>
      <c r="F2" s="561"/>
      <c r="G2" s="561"/>
      <c r="H2" s="561"/>
      <c r="I2" s="561"/>
      <c r="J2" s="561"/>
      <c r="K2" s="561"/>
      <c r="L2" s="561"/>
      <c r="M2" s="561"/>
      <c r="N2" s="561"/>
      <c r="O2" s="561"/>
    </row>
    <row r="3" spans="1:15" ht="18.75">
      <c r="A3" s="111"/>
      <c r="B3" s="111"/>
      <c r="C3" s="112"/>
      <c r="D3" s="113"/>
      <c r="E3" s="111"/>
      <c r="F3" s="111"/>
      <c r="G3" s="111"/>
      <c r="H3" s="114" t="s">
        <v>1502</v>
      </c>
      <c r="I3" s="115"/>
      <c r="J3" s="115"/>
      <c r="K3" s="116"/>
      <c r="L3" s="115"/>
      <c r="M3" s="117"/>
      <c r="N3" s="117"/>
      <c r="O3" s="107"/>
    </row>
    <row r="4" spans="1:63" s="24" customFormat="1" ht="64.5" customHeight="1">
      <c r="A4" s="118" t="s">
        <v>313</v>
      </c>
      <c r="B4" s="118" t="s">
        <v>314</v>
      </c>
      <c r="C4" s="547" t="s">
        <v>1375</v>
      </c>
      <c r="D4" s="548" t="s">
        <v>315</v>
      </c>
      <c r="E4" s="548" t="s">
        <v>1890</v>
      </c>
      <c r="F4" s="548" t="s">
        <v>2027</v>
      </c>
      <c r="G4" s="548" t="s">
        <v>236</v>
      </c>
      <c r="H4" s="549" t="s">
        <v>237</v>
      </c>
      <c r="I4" s="550" t="s">
        <v>238</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239</v>
      </c>
      <c r="B5" s="118" t="s">
        <v>1736</v>
      </c>
      <c r="C5" s="547"/>
      <c r="D5" s="548"/>
      <c r="E5" s="548"/>
      <c r="F5" s="548"/>
      <c r="G5" s="548"/>
      <c r="H5" s="549"/>
      <c r="I5" s="121" t="s">
        <v>240</v>
      </c>
      <c r="J5" s="121" t="s">
        <v>241</v>
      </c>
      <c r="K5" s="122" t="s">
        <v>242</v>
      </c>
      <c r="L5" s="123" t="s">
        <v>243</v>
      </c>
      <c r="M5" s="124" t="s">
        <v>244</v>
      </c>
      <c r="N5" s="124" t="s">
        <v>245</v>
      </c>
      <c r="O5" s="124" t="s">
        <v>246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1737</v>
      </c>
      <c r="B7" s="542" t="s">
        <v>247</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1216</v>
      </c>
      <c r="B8" s="584" t="s">
        <v>248</v>
      </c>
      <c r="C8" s="135"/>
      <c r="D8" s="136" t="s">
        <v>961</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962</v>
      </c>
      <c r="D9" s="141" t="s">
        <v>706</v>
      </c>
      <c r="E9" s="142"/>
      <c r="F9" s="143"/>
      <c r="G9" s="142"/>
      <c r="H9" s="144">
        <f t="shared" si="0"/>
        <v>0</v>
      </c>
      <c r="I9" s="145"/>
      <c r="J9" s="145"/>
      <c r="K9" s="145"/>
      <c r="L9" s="145"/>
      <c r="M9" s="146"/>
      <c r="N9" s="146"/>
      <c r="O9" s="147"/>
      <c r="P9" s="25"/>
      <c r="Q9" s="29"/>
    </row>
    <row r="10" spans="1:17" s="30" customFormat="1" ht="31.5">
      <c r="A10" s="582"/>
      <c r="B10" s="585"/>
      <c r="C10" s="135" t="s">
        <v>707</v>
      </c>
      <c r="D10" s="141" t="s">
        <v>708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709</v>
      </c>
      <c r="D11" s="141" t="s">
        <v>710</v>
      </c>
      <c r="E11" s="142"/>
      <c r="F11" s="143"/>
      <c r="G11" s="142"/>
      <c r="H11" s="144">
        <f t="shared" si="0"/>
        <v>0</v>
      </c>
      <c r="I11" s="145"/>
      <c r="J11" s="145"/>
      <c r="K11" s="145"/>
      <c r="L11" s="145"/>
      <c r="M11" s="146"/>
      <c r="N11" s="146"/>
      <c r="O11" s="147"/>
      <c r="P11" s="25"/>
      <c r="Q11" s="29"/>
    </row>
    <row r="12" spans="1:17" s="30" customFormat="1" ht="31.5" hidden="1">
      <c r="A12" s="582"/>
      <c r="B12" s="585"/>
      <c r="C12" s="135" t="s">
        <v>711</v>
      </c>
      <c r="D12" s="141" t="s">
        <v>82</v>
      </c>
      <c r="E12" s="142"/>
      <c r="F12" s="143"/>
      <c r="G12" s="142"/>
      <c r="H12" s="144">
        <f t="shared" si="0"/>
        <v>0</v>
      </c>
      <c r="I12" s="145"/>
      <c r="J12" s="145"/>
      <c r="K12" s="145"/>
      <c r="L12" s="145"/>
      <c r="M12" s="146"/>
      <c r="N12" s="146"/>
      <c r="O12" s="147"/>
      <c r="P12" s="25"/>
      <c r="Q12" s="29"/>
    </row>
    <row r="13" spans="1:17" s="30" customFormat="1" ht="47.25" hidden="1">
      <c r="A13" s="582"/>
      <c r="B13" s="585"/>
      <c r="C13" s="135" t="s">
        <v>83</v>
      </c>
      <c r="D13" s="141" t="s">
        <v>84</v>
      </c>
      <c r="E13" s="142"/>
      <c r="F13" s="143"/>
      <c r="G13" s="142"/>
      <c r="H13" s="144">
        <f t="shared" si="0"/>
        <v>0</v>
      </c>
      <c r="I13" s="145"/>
      <c r="J13" s="145"/>
      <c r="K13" s="145"/>
      <c r="L13" s="145"/>
      <c r="M13" s="146"/>
      <c r="N13" s="146"/>
      <c r="O13" s="147"/>
      <c r="P13" s="25"/>
      <c r="Q13" s="29"/>
    </row>
    <row r="14" spans="1:17" s="30" customFormat="1" ht="15.75" hidden="1">
      <c r="A14" s="582"/>
      <c r="B14" s="585"/>
      <c r="C14" s="135" t="s">
        <v>85</v>
      </c>
      <c r="D14" s="141" t="s">
        <v>86</v>
      </c>
      <c r="E14" s="142"/>
      <c r="F14" s="143"/>
      <c r="G14" s="142"/>
      <c r="H14" s="144">
        <f t="shared" si="0"/>
        <v>0</v>
      </c>
      <c r="I14" s="145"/>
      <c r="J14" s="145"/>
      <c r="K14" s="145"/>
      <c r="L14" s="145"/>
      <c r="M14" s="146"/>
      <c r="N14" s="146"/>
      <c r="O14" s="147"/>
      <c r="P14" s="25"/>
      <c r="Q14" s="29"/>
    </row>
    <row r="15" spans="1:17" s="30" customFormat="1" ht="31.5" hidden="1">
      <c r="A15" s="582"/>
      <c r="B15" s="585"/>
      <c r="C15" s="135" t="s">
        <v>87</v>
      </c>
      <c r="D15" s="141" t="s">
        <v>1557</v>
      </c>
      <c r="E15" s="142"/>
      <c r="F15" s="143"/>
      <c r="G15" s="142"/>
      <c r="H15" s="144">
        <f t="shared" si="0"/>
        <v>0</v>
      </c>
      <c r="I15" s="145"/>
      <c r="J15" s="145"/>
      <c r="K15" s="145"/>
      <c r="L15" s="145"/>
      <c r="M15" s="146"/>
      <c r="N15" s="146"/>
      <c r="O15" s="147"/>
      <c r="P15" s="25"/>
      <c r="Q15" s="29"/>
    </row>
    <row r="16" spans="1:17" s="30" customFormat="1" ht="47.25">
      <c r="A16" s="582"/>
      <c r="B16" s="585"/>
      <c r="C16" s="148" t="s">
        <v>1804</v>
      </c>
      <c r="D16" s="141" t="s">
        <v>1530</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1531</v>
      </c>
      <c r="D17" s="141" t="s">
        <v>1734</v>
      </c>
      <c r="E17" s="142"/>
      <c r="F17" s="143"/>
      <c r="G17" s="142"/>
      <c r="H17" s="144">
        <f t="shared" si="0"/>
        <v>0</v>
      </c>
      <c r="I17" s="145"/>
      <c r="J17" s="145"/>
      <c r="K17" s="145"/>
      <c r="L17" s="145"/>
      <c r="M17" s="146"/>
      <c r="N17" s="146"/>
      <c r="O17" s="147"/>
      <c r="P17" s="25"/>
      <c r="Q17" s="29"/>
    </row>
    <row r="18" spans="1:17" s="30" customFormat="1" ht="31.5" hidden="1">
      <c r="A18" s="582"/>
      <c r="B18" s="585"/>
      <c r="C18" s="148" t="s">
        <v>1735</v>
      </c>
      <c r="D18" s="141" t="s">
        <v>1666</v>
      </c>
      <c r="E18" s="142"/>
      <c r="F18" s="143"/>
      <c r="G18" s="142"/>
      <c r="H18" s="144">
        <f t="shared" si="0"/>
        <v>0</v>
      </c>
      <c r="I18" s="145"/>
      <c r="J18" s="145"/>
      <c r="K18" s="145"/>
      <c r="L18" s="145"/>
      <c r="M18" s="146"/>
      <c r="N18" s="146"/>
      <c r="O18" s="147"/>
      <c r="P18" s="25"/>
      <c r="Q18" s="29"/>
    </row>
    <row r="19" spans="1:17" s="30" customFormat="1" ht="31.5">
      <c r="A19" s="582"/>
      <c r="B19" s="585"/>
      <c r="C19" s="148" t="s">
        <v>1667</v>
      </c>
      <c r="D19" s="141" t="s">
        <v>1668</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1669</v>
      </c>
      <c r="D20" s="141" t="s">
        <v>1161</v>
      </c>
      <c r="E20" s="142"/>
      <c r="F20" s="143"/>
      <c r="G20" s="142"/>
      <c r="H20" s="144">
        <f t="shared" si="0"/>
        <v>0</v>
      </c>
      <c r="I20" s="145"/>
      <c r="J20" s="145"/>
      <c r="K20" s="145"/>
      <c r="L20" s="145"/>
      <c r="M20" s="146"/>
      <c r="N20" s="146"/>
      <c r="O20" s="147"/>
      <c r="P20" s="25"/>
      <c r="Q20" s="29"/>
    </row>
    <row r="21" spans="1:17" s="30" customFormat="1" ht="31.5" hidden="1">
      <c r="A21" s="582"/>
      <c r="B21" s="585"/>
      <c r="C21" s="148" t="s">
        <v>1162</v>
      </c>
      <c r="D21" s="141" t="s">
        <v>1163</v>
      </c>
      <c r="E21" s="142"/>
      <c r="F21" s="143"/>
      <c r="G21" s="142"/>
      <c r="H21" s="144">
        <f t="shared" si="0"/>
        <v>0</v>
      </c>
      <c r="I21" s="145"/>
      <c r="J21" s="145"/>
      <c r="K21" s="145"/>
      <c r="L21" s="145"/>
      <c r="M21" s="146"/>
      <c r="N21" s="146"/>
      <c r="O21" s="147"/>
      <c r="P21" s="25"/>
      <c r="Q21" s="29"/>
    </row>
    <row r="22" spans="1:17" s="30" customFormat="1" ht="31.5" hidden="1">
      <c r="A22" s="582"/>
      <c r="B22" s="585"/>
      <c r="C22" s="149" t="s">
        <v>623</v>
      </c>
      <c r="D22" s="150" t="s">
        <v>624</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625</v>
      </c>
      <c r="E23" s="151"/>
      <c r="F23" s="152"/>
      <c r="G23" s="151"/>
      <c r="H23" s="153">
        <f t="shared" si="0"/>
        <v>0</v>
      </c>
      <c r="I23" s="154"/>
      <c r="J23" s="154"/>
      <c r="K23" s="154"/>
      <c r="L23" s="154"/>
      <c r="M23" s="155"/>
      <c r="N23" s="155"/>
      <c r="O23" s="156"/>
      <c r="P23" s="25"/>
      <c r="Q23" s="29"/>
    </row>
    <row r="24" spans="1:17" s="30" customFormat="1" ht="47.25">
      <c r="A24" s="582"/>
      <c r="B24" s="585"/>
      <c r="C24" s="149"/>
      <c r="D24" s="150" t="s">
        <v>1448</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181</v>
      </c>
      <c r="E25" s="151"/>
      <c r="F25" s="152"/>
      <c r="G25" s="151"/>
      <c r="H25" s="153">
        <f t="shared" si="0"/>
        <v>0</v>
      </c>
      <c r="I25" s="154"/>
      <c r="J25" s="154"/>
      <c r="K25" s="154"/>
      <c r="L25" s="154"/>
      <c r="M25" s="155"/>
      <c r="N25" s="155"/>
      <c r="O25" s="156"/>
      <c r="P25" s="25"/>
      <c r="Q25" s="29"/>
    </row>
    <row r="26" spans="1:17" s="30" customFormat="1" ht="31.5">
      <c r="A26" s="582"/>
      <c r="B26" s="585"/>
      <c r="C26" s="149"/>
      <c r="D26" s="150" t="s">
        <v>525</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1670</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1310</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1214</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972</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973</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974</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1558</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1559</v>
      </c>
      <c r="E38" s="151"/>
      <c r="F38" s="152"/>
      <c r="G38" s="151"/>
      <c r="H38" s="153">
        <f>I38+K38+L38+M38+N38+O38</f>
        <v>0</v>
      </c>
      <c r="I38" s="154"/>
      <c r="J38" s="154"/>
      <c r="K38" s="154"/>
      <c r="L38" s="154"/>
      <c r="M38" s="155"/>
      <c r="N38" s="155"/>
      <c r="O38" s="156"/>
      <c r="P38" s="25"/>
      <c r="Q38" s="29"/>
    </row>
    <row r="39" spans="1:17" s="30" customFormat="1" ht="47.25" hidden="1">
      <c r="A39" s="583"/>
      <c r="B39" s="583"/>
      <c r="C39" s="149" t="s">
        <v>1560</v>
      </c>
      <c r="D39" s="150" t="s">
        <v>1961</v>
      </c>
      <c r="E39" s="151"/>
      <c r="F39" s="152"/>
      <c r="G39" s="151"/>
      <c r="H39" s="153">
        <f>I39+K39+L39+M39+N39+O39</f>
        <v>0</v>
      </c>
      <c r="I39" s="154"/>
      <c r="J39" s="154"/>
      <c r="K39" s="154"/>
      <c r="L39" s="154"/>
      <c r="M39" s="155"/>
      <c r="N39" s="155"/>
      <c r="O39" s="156"/>
      <c r="P39" s="25"/>
      <c r="Q39" s="29"/>
    </row>
    <row r="40" spans="1:17" s="30" customFormat="1" ht="31.5" hidden="1">
      <c r="A40" s="556" t="s">
        <v>1366</v>
      </c>
      <c r="B40" s="558" t="s">
        <v>1395</v>
      </c>
      <c r="C40" s="148"/>
      <c r="D40" s="33" t="s">
        <v>383</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384</v>
      </c>
      <c r="E41" s="142"/>
      <c r="F41" s="143"/>
      <c r="G41" s="142"/>
      <c r="H41" s="144">
        <f>I41+K41+L41+M41+N41+O41</f>
        <v>0</v>
      </c>
      <c r="I41" s="145"/>
      <c r="J41" s="145"/>
      <c r="K41" s="145"/>
      <c r="L41" s="145"/>
      <c r="M41" s="146"/>
      <c r="N41" s="146"/>
      <c r="O41" s="147"/>
      <c r="P41" s="25"/>
      <c r="Q41" s="29"/>
    </row>
    <row r="42" spans="1:17" s="30" customFormat="1" ht="15.75" hidden="1">
      <c r="A42" s="586">
        <v>110502</v>
      </c>
      <c r="B42" s="554" t="s">
        <v>1374</v>
      </c>
      <c r="C42" s="148"/>
      <c r="D42" s="136" t="s">
        <v>961</v>
      </c>
      <c r="E42" s="142"/>
      <c r="F42" s="143"/>
      <c r="G42" s="142"/>
      <c r="H42" s="144"/>
      <c r="I42" s="145"/>
      <c r="J42" s="145"/>
      <c r="K42" s="145"/>
      <c r="L42" s="145"/>
      <c r="M42" s="146"/>
      <c r="N42" s="146"/>
      <c r="O42" s="147"/>
      <c r="P42" s="25"/>
      <c r="Q42" s="29"/>
    </row>
    <row r="43" spans="1:17" s="30" customFormat="1" ht="31.5" hidden="1">
      <c r="A43" s="587"/>
      <c r="B43" s="555"/>
      <c r="C43" s="148"/>
      <c r="D43" s="136" t="s">
        <v>1880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1881</v>
      </c>
      <c r="E44" s="142"/>
      <c r="F44" s="143"/>
      <c r="G44" s="142"/>
      <c r="H44" s="144">
        <f t="shared" si="2"/>
        <v>0</v>
      </c>
      <c r="I44" s="145"/>
      <c r="J44" s="145"/>
      <c r="K44" s="145"/>
      <c r="L44" s="163"/>
      <c r="M44" s="146"/>
      <c r="N44" s="146"/>
      <c r="O44" s="147"/>
      <c r="P44" s="25"/>
      <c r="Q44" s="29"/>
    </row>
    <row r="45" spans="1:16" s="36" customFormat="1" ht="31.5" hidden="1">
      <c r="A45" s="583"/>
      <c r="B45" s="583"/>
      <c r="C45" s="148" t="s">
        <v>1882</v>
      </c>
      <c r="D45" s="141" t="s">
        <v>1883</v>
      </c>
      <c r="E45" s="142"/>
      <c r="F45" s="143"/>
      <c r="G45" s="142"/>
      <c r="H45" s="144">
        <f t="shared" si="2"/>
        <v>0</v>
      </c>
      <c r="I45" s="145"/>
      <c r="J45" s="145"/>
      <c r="K45" s="145"/>
      <c r="L45" s="145"/>
      <c r="M45" s="146"/>
      <c r="N45" s="146"/>
      <c r="O45" s="147"/>
      <c r="P45" s="35"/>
    </row>
    <row r="46" spans="1:63" s="28" customFormat="1" ht="15.75" hidden="1">
      <c r="A46" s="581" t="s">
        <v>1743</v>
      </c>
      <c r="B46" s="584" t="s">
        <v>1744</v>
      </c>
      <c r="C46" s="148"/>
      <c r="D46" s="136" t="s">
        <v>961</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1884</v>
      </c>
      <c r="D47" s="141" t="s">
        <v>1885</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1886</v>
      </c>
      <c r="D48" s="141" t="s">
        <v>1887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1082</v>
      </c>
      <c r="C49" s="167"/>
      <c r="D49" s="168" t="s">
        <v>1124</v>
      </c>
      <c r="E49" s="137"/>
      <c r="F49" s="159"/>
      <c r="G49" s="137"/>
      <c r="H49" s="139">
        <f t="shared" si="2"/>
        <v>0</v>
      </c>
      <c r="I49" s="169"/>
      <c r="J49" s="169"/>
      <c r="K49" s="169"/>
      <c r="L49" s="170"/>
      <c r="M49" s="171"/>
      <c r="N49" s="171"/>
      <c r="O49" s="171"/>
      <c r="P49" s="25"/>
      <c r="Q49" s="29"/>
    </row>
    <row r="50" spans="1:17" s="30" customFormat="1" ht="31.5" hidden="1">
      <c r="A50" s="584">
        <v>250404</v>
      </c>
      <c r="B50" s="584" t="s">
        <v>1683</v>
      </c>
      <c r="C50" s="135"/>
      <c r="D50" s="136" t="s">
        <v>328</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329</v>
      </c>
      <c r="D51" s="141" t="s">
        <v>1760</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1761</v>
      </c>
      <c r="D52" s="141" t="s">
        <v>384</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977</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188</v>
      </c>
      <c r="E54" s="172"/>
      <c r="F54" s="143"/>
      <c r="G54" s="172"/>
      <c r="H54" s="144">
        <f t="shared" si="2"/>
        <v>0</v>
      </c>
      <c r="I54" s="145"/>
      <c r="J54" s="145"/>
      <c r="K54" s="165"/>
      <c r="L54" s="173"/>
      <c r="M54" s="146"/>
      <c r="N54" s="146"/>
      <c r="O54" s="147"/>
      <c r="P54" s="25"/>
      <c r="Q54" s="29"/>
    </row>
    <row r="55" spans="1:17" s="30" customFormat="1" ht="47.25" hidden="1">
      <c r="A55" s="564"/>
      <c r="B55" s="564"/>
      <c r="C55" s="175" t="s">
        <v>1761</v>
      </c>
      <c r="D55" s="141" t="s">
        <v>384</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189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190</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191</v>
      </c>
      <c r="E59" s="142"/>
      <c r="F59" s="143"/>
      <c r="G59" s="142"/>
      <c r="H59" s="144">
        <f t="shared" si="3"/>
        <v>0</v>
      </c>
      <c r="I59" s="145"/>
      <c r="J59" s="145"/>
      <c r="K59" s="145"/>
      <c r="L59" s="145"/>
      <c r="M59" s="146"/>
      <c r="N59" s="146"/>
      <c r="O59" s="147"/>
      <c r="P59" s="25"/>
      <c r="Q59" s="22"/>
    </row>
    <row r="60" spans="1:17" s="30" customFormat="1" ht="18.75" hidden="1">
      <c r="A60" s="564"/>
      <c r="B60" s="564"/>
      <c r="C60" s="167" t="s">
        <v>192</v>
      </c>
      <c r="D60" s="141" t="s">
        <v>193</v>
      </c>
      <c r="E60" s="172"/>
      <c r="F60" s="143"/>
      <c r="G60" s="172"/>
      <c r="H60" s="144">
        <f t="shared" si="3"/>
        <v>0</v>
      </c>
      <c r="I60" s="145"/>
      <c r="J60" s="163"/>
      <c r="K60" s="163"/>
      <c r="L60" s="173"/>
      <c r="M60" s="182"/>
      <c r="N60" s="182"/>
      <c r="O60" s="183"/>
      <c r="P60" s="25"/>
      <c r="Q60" s="29"/>
    </row>
    <row r="61" spans="1:17" s="30" customFormat="1" ht="31.5" hidden="1">
      <c r="A61" s="564"/>
      <c r="B61" s="564"/>
      <c r="C61" s="167" t="s">
        <v>194</v>
      </c>
      <c r="D61" s="141" t="s">
        <v>195</v>
      </c>
      <c r="E61" s="172"/>
      <c r="F61" s="143"/>
      <c r="G61" s="172"/>
      <c r="H61" s="144">
        <f t="shared" si="3"/>
        <v>0</v>
      </c>
      <c r="I61" s="145"/>
      <c r="J61" s="163"/>
      <c r="K61" s="163"/>
      <c r="L61" s="173"/>
      <c r="M61" s="182"/>
      <c r="N61" s="182"/>
      <c r="O61" s="183"/>
      <c r="P61" s="25"/>
      <c r="Q61" s="29"/>
    </row>
    <row r="62" spans="1:17" s="30" customFormat="1" ht="18.75" hidden="1">
      <c r="A62" s="583"/>
      <c r="B62" s="583"/>
      <c r="C62" s="167" t="s">
        <v>196</v>
      </c>
      <c r="D62" s="141" t="s">
        <v>197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120</v>
      </c>
      <c r="B64" s="539" t="s">
        <v>198</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1216</v>
      </c>
      <c r="B65" s="554" t="s">
        <v>248</v>
      </c>
      <c r="C65" s="184"/>
      <c r="D65" s="136" t="s">
        <v>199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1148</v>
      </c>
      <c r="E66" s="172"/>
      <c r="F66" s="143"/>
      <c r="G66" s="172"/>
      <c r="H66" s="144">
        <f t="shared" si="4"/>
        <v>0</v>
      </c>
      <c r="I66" s="145"/>
      <c r="J66" s="163"/>
      <c r="K66" s="163"/>
      <c r="L66" s="144"/>
      <c r="M66" s="182"/>
      <c r="N66" s="182"/>
      <c r="O66" s="183"/>
      <c r="P66" s="35"/>
    </row>
    <row r="67" spans="1:16" s="36" customFormat="1" ht="31.5" hidden="1">
      <c r="A67" s="553"/>
      <c r="B67" s="555"/>
      <c r="C67" s="167"/>
      <c r="D67" s="14" t="s">
        <v>705</v>
      </c>
      <c r="E67" s="172"/>
      <c r="F67" s="143"/>
      <c r="G67" s="172"/>
      <c r="H67" s="144">
        <f t="shared" si="4"/>
        <v>0</v>
      </c>
      <c r="I67" s="145"/>
      <c r="J67" s="163"/>
      <c r="K67" s="163"/>
      <c r="L67" s="144"/>
      <c r="M67" s="182"/>
      <c r="N67" s="182"/>
      <c r="O67" s="183"/>
      <c r="P67" s="35"/>
    </row>
    <row r="68" spans="1:16" s="36" customFormat="1" ht="47.25" hidden="1">
      <c r="A68" s="553"/>
      <c r="B68" s="555"/>
      <c r="C68" s="167"/>
      <c r="D68" s="14" t="s">
        <v>1449</v>
      </c>
      <c r="E68" s="172"/>
      <c r="F68" s="143"/>
      <c r="G68" s="172"/>
      <c r="H68" s="144">
        <f t="shared" si="4"/>
        <v>0</v>
      </c>
      <c r="I68" s="145"/>
      <c r="J68" s="163"/>
      <c r="K68" s="163"/>
      <c r="L68" s="144"/>
      <c r="M68" s="182"/>
      <c r="N68" s="182"/>
      <c r="O68" s="183"/>
      <c r="P68" s="35"/>
    </row>
    <row r="69" spans="1:16" s="36" customFormat="1" ht="31.5" hidden="1">
      <c r="A69" s="553"/>
      <c r="B69" s="543"/>
      <c r="C69" s="167"/>
      <c r="D69" s="141" t="s">
        <v>1450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1693</v>
      </c>
      <c r="B71" s="542" t="s">
        <v>151</v>
      </c>
      <c r="C71" s="542"/>
      <c r="D71" s="542"/>
      <c r="E71" s="185"/>
      <c r="F71" s="186"/>
      <c r="G71" s="185"/>
      <c r="H71" s="187">
        <f>H72</f>
        <v>0</v>
      </c>
      <c r="I71" s="188"/>
      <c r="J71" s="189"/>
      <c r="K71" s="189"/>
      <c r="L71" s="190">
        <f>L72</f>
        <v>0</v>
      </c>
      <c r="M71" s="191"/>
      <c r="N71" s="191"/>
      <c r="O71" s="192"/>
      <c r="P71" s="25"/>
      <c r="Q71" s="29"/>
    </row>
    <row r="72" spans="1:17" s="30" customFormat="1" ht="31.5" hidden="1">
      <c r="A72" s="581" t="s">
        <v>1366</v>
      </c>
      <c r="B72" s="554" t="s">
        <v>1395</v>
      </c>
      <c r="C72" s="148"/>
      <c r="D72" s="33" t="s">
        <v>383</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1761</v>
      </c>
      <c r="D73" s="141" t="s">
        <v>384</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121</v>
      </c>
      <c r="B76" s="542" t="s">
        <v>1906</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1216</v>
      </c>
      <c r="B77" s="533" t="s">
        <v>248</v>
      </c>
      <c r="C77" s="195"/>
      <c r="D77" s="136" t="s">
        <v>961</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1907</v>
      </c>
      <c r="D78" s="141" t="s">
        <v>1888</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348</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349</v>
      </c>
      <c r="E80" s="142"/>
      <c r="F80" s="143"/>
      <c r="G80" s="172"/>
      <c r="H80" s="144">
        <f t="shared" si="8"/>
        <v>0</v>
      </c>
      <c r="I80" s="163"/>
      <c r="J80" s="163"/>
      <c r="K80" s="163"/>
      <c r="L80" s="145"/>
      <c r="M80" s="182"/>
      <c r="N80" s="182"/>
      <c r="O80" s="182"/>
      <c r="P80" s="25"/>
      <c r="Q80" s="22"/>
    </row>
    <row r="81" spans="1:16" ht="31.5" hidden="1">
      <c r="A81" s="556"/>
      <c r="B81" s="533"/>
      <c r="C81" s="135"/>
      <c r="D81" s="141" t="s">
        <v>350</v>
      </c>
      <c r="E81" s="142"/>
      <c r="F81" s="143"/>
      <c r="G81" s="172"/>
      <c r="H81" s="144">
        <f t="shared" si="8"/>
        <v>0</v>
      </c>
      <c r="I81" s="163"/>
      <c r="J81" s="163"/>
      <c r="K81" s="163"/>
      <c r="L81" s="145"/>
      <c r="M81" s="182"/>
      <c r="N81" s="182"/>
      <c r="O81" s="182"/>
      <c r="P81" s="25"/>
    </row>
    <row r="82" spans="1:16" ht="31.5" hidden="1">
      <c r="A82" s="556"/>
      <c r="B82" s="533"/>
      <c r="C82" s="135" t="s">
        <v>351</v>
      </c>
      <c r="D82" s="141" t="s">
        <v>352</v>
      </c>
      <c r="E82" s="142"/>
      <c r="F82" s="143"/>
      <c r="G82" s="172"/>
      <c r="H82" s="144">
        <f t="shared" si="8"/>
        <v>0</v>
      </c>
      <c r="I82" s="163"/>
      <c r="J82" s="163"/>
      <c r="K82" s="163"/>
      <c r="L82" s="145"/>
      <c r="M82" s="182"/>
      <c r="N82" s="182"/>
      <c r="O82" s="182"/>
      <c r="P82" s="25"/>
    </row>
    <row r="83" spans="1:17" s="30" customFormat="1" ht="18.75" customHeight="1">
      <c r="A83" s="157" t="s">
        <v>365</v>
      </c>
      <c r="B83" s="166" t="s">
        <v>366</v>
      </c>
      <c r="C83" s="167"/>
      <c r="D83" s="196" t="s">
        <v>1401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367</v>
      </c>
      <c r="B84" s="584" t="s">
        <v>1496</v>
      </c>
      <c r="C84" s="167"/>
      <c r="D84" s="136" t="s">
        <v>199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330</v>
      </c>
      <c r="D85" s="141" t="s">
        <v>331</v>
      </c>
      <c r="E85" s="142"/>
      <c r="F85" s="143"/>
      <c r="G85" s="172"/>
      <c r="H85" s="144">
        <f t="shared" si="8"/>
        <v>0</v>
      </c>
      <c r="I85" s="145"/>
      <c r="J85" s="145"/>
      <c r="K85" s="145"/>
      <c r="L85" s="145"/>
      <c r="M85" s="146"/>
      <c r="N85" s="146"/>
      <c r="O85" s="147"/>
      <c r="P85" s="25"/>
    </row>
    <row r="86" spans="1:16" ht="31.5">
      <c r="A86" s="582"/>
      <c r="B86" s="585"/>
      <c r="C86" s="536" t="s">
        <v>332</v>
      </c>
      <c r="D86" s="141" t="s">
        <v>1453</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1454</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1455</v>
      </c>
      <c r="E88" s="199">
        <v>45</v>
      </c>
      <c r="F88" s="200">
        <f>100%-((E88-G88)/E88)</f>
        <v>1</v>
      </c>
      <c r="G88" s="199">
        <v>45</v>
      </c>
      <c r="H88" s="201">
        <f t="shared" si="8"/>
        <v>0</v>
      </c>
      <c r="I88" s="202"/>
      <c r="J88" s="202"/>
      <c r="K88" s="202"/>
      <c r="L88" s="202"/>
      <c r="M88" s="203"/>
      <c r="N88" s="203"/>
      <c r="O88" s="204"/>
      <c r="P88" s="25"/>
    </row>
    <row r="89" spans="1:16" ht="31.5">
      <c r="A89" s="582"/>
      <c r="B89" s="585"/>
      <c r="C89" s="536" t="s">
        <v>1909</v>
      </c>
      <c r="D89" s="141" t="s">
        <v>1910</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1911</v>
      </c>
      <c r="E90" s="142"/>
      <c r="F90" s="143"/>
      <c r="G90" s="172"/>
      <c r="H90" s="201">
        <f t="shared" si="8"/>
        <v>0</v>
      </c>
      <c r="I90" s="145"/>
      <c r="J90" s="145"/>
      <c r="K90" s="145"/>
      <c r="L90" s="202"/>
      <c r="M90" s="146"/>
      <c r="N90" s="146"/>
      <c r="O90" s="147"/>
      <c r="P90" s="25"/>
    </row>
    <row r="91" spans="1:16" ht="15.75" customHeight="1" hidden="1">
      <c r="A91" s="582"/>
      <c r="B91" s="585"/>
      <c r="C91" s="538"/>
      <c r="D91" s="206" t="s">
        <v>1912</v>
      </c>
      <c r="E91" s="142"/>
      <c r="F91" s="143"/>
      <c r="G91" s="172"/>
      <c r="H91" s="201">
        <f t="shared" si="8"/>
        <v>0</v>
      </c>
      <c r="I91" s="145"/>
      <c r="J91" s="145"/>
      <c r="K91" s="145"/>
      <c r="L91" s="202"/>
      <c r="M91" s="146"/>
      <c r="N91" s="146"/>
      <c r="O91" s="147"/>
      <c r="P91" s="25"/>
    </row>
    <row r="92" spans="1:16" ht="31.5" customHeight="1" hidden="1">
      <c r="A92" s="582"/>
      <c r="B92" s="585"/>
      <c r="C92" s="167" t="s">
        <v>965</v>
      </c>
      <c r="D92" s="141" t="s">
        <v>966</v>
      </c>
      <c r="E92" s="142"/>
      <c r="F92" s="143"/>
      <c r="G92" s="172"/>
      <c r="H92" s="144">
        <f t="shared" si="8"/>
        <v>0</v>
      </c>
      <c r="I92" s="145"/>
      <c r="J92" s="145"/>
      <c r="K92" s="145"/>
      <c r="L92" s="145"/>
      <c r="M92" s="146"/>
      <c r="N92" s="146"/>
      <c r="O92" s="147"/>
      <c r="P92" s="25"/>
    </row>
    <row r="93" spans="1:16" ht="47.25" customHeight="1" hidden="1">
      <c r="A93" s="582"/>
      <c r="B93" s="585"/>
      <c r="C93" s="536" t="s">
        <v>967</v>
      </c>
      <c r="D93" s="141" t="s">
        <v>1218</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1219</v>
      </c>
      <c r="E94" s="199"/>
      <c r="F94" s="143"/>
      <c r="G94" s="207"/>
      <c r="H94" s="201">
        <f t="shared" si="8"/>
        <v>0</v>
      </c>
      <c r="I94" s="202"/>
      <c r="J94" s="202"/>
      <c r="K94" s="202"/>
      <c r="L94" s="202"/>
      <c r="M94" s="146"/>
      <c r="N94" s="146"/>
      <c r="O94" s="147"/>
      <c r="P94" s="25"/>
    </row>
    <row r="95" spans="1:16" ht="15.75" customHeight="1" hidden="1">
      <c r="A95" s="582"/>
      <c r="B95" s="585"/>
      <c r="C95" s="537"/>
      <c r="D95" s="198" t="s">
        <v>1220</v>
      </c>
      <c r="E95" s="199"/>
      <c r="F95" s="143"/>
      <c r="G95" s="207"/>
      <c r="H95" s="201">
        <f t="shared" si="8"/>
        <v>0</v>
      </c>
      <c r="I95" s="202"/>
      <c r="J95" s="202"/>
      <c r="K95" s="202"/>
      <c r="L95" s="202"/>
      <c r="M95" s="146"/>
      <c r="N95" s="146"/>
      <c r="O95" s="147"/>
      <c r="P95" s="25"/>
    </row>
    <row r="96" spans="1:16" ht="15.75" customHeight="1" hidden="1">
      <c r="A96" s="582"/>
      <c r="B96" s="585"/>
      <c r="C96" s="537"/>
      <c r="D96" s="198" t="s">
        <v>1221</v>
      </c>
      <c r="E96" s="199"/>
      <c r="F96" s="143"/>
      <c r="G96" s="207"/>
      <c r="H96" s="201">
        <f t="shared" si="8"/>
        <v>0</v>
      </c>
      <c r="I96" s="202"/>
      <c r="J96" s="202"/>
      <c r="K96" s="202"/>
      <c r="L96" s="202"/>
      <c r="M96" s="146"/>
      <c r="N96" s="146"/>
      <c r="O96" s="147"/>
      <c r="P96" s="25"/>
    </row>
    <row r="97" spans="1:16" ht="15.75" customHeight="1" hidden="1">
      <c r="A97" s="582"/>
      <c r="B97" s="585"/>
      <c r="C97" s="538"/>
      <c r="D97" s="198" t="s">
        <v>1222</v>
      </c>
      <c r="E97" s="199"/>
      <c r="F97" s="143"/>
      <c r="G97" s="207"/>
      <c r="H97" s="201">
        <f t="shared" si="8"/>
        <v>0</v>
      </c>
      <c r="I97" s="202"/>
      <c r="J97" s="202"/>
      <c r="K97" s="202"/>
      <c r="L97" s="202"/>
      <c r="M97" s="146"/>
      <c r="N97" s="146"/>
      <c r="O97" s="147"/>
      <c r="P97" s="25"/>
    </row>
    <row r="98" spans="1:16" ht="31.5" customHeight="1" hidden="1">
      <c r="A98" s="582"/>
      <c r="B98" s="585"/>
      <c r="C98" s="167" t="s">
        <v>1223</v>
      </c>
      <c r="D98" s="208" t="s">
        <v>387</v>
      </c>
      <c r="E98" s="142"/>
      <c r="F98" s="143"/>
      <c r="G98" s="172"/>
      <c r="H98" s="144">
        <f t="shared" si="8"/>
        <v>0</v>
      </c>
      <c r="I98" s="145"/>
      <c r="J98" s="145"/>
      <c r="K98" s="145"/>
      <c r="L98" s="145"/>
      <c r="M98" s="146"/>
      <c r="N98" s="146"/>
      <c r="O98" s="147"/>
      <c r="P98" s="25"/>
    </row>
    <row r="99" spans="1:16" ht="31.5" customHeight="1" hidden="1">
      <c r="A99" s="582"/>
      <c r="B99" s="585"/>
      <c r="C99" s="167" t="s">
        <v>388</v>
      </c>
      <c r="D99" s="208" t="s">
        <v>1224</v>
      </c>
      <c r="E99" s="142"/>
      <c r="F99" s="143"/>
      <c r="G99" s="172"/>
      <c r="H99" s="144">
        <f t="shared" si="8"/>
        <v>0</v>
      </c>
      <c r="I99" s="145"/>
      <c r="J99" s="145"/>
      <c r="K99" s="145"/>
      <c r="L99" s="145"/>
      <c r="M99" s="146"/>
      <c r="N99" s="146"/>
      <c r="O99" s="147"/>
      <c r="P99" s="25"/>
    </row>
    <row r="100" spans="1:16" ht="15.75" customHeight="1" hidden="1">
      <c r="A100" s="582"/>
      <c r="B100" s="585"/>
      <c r="C100" s="167" t="s">
        <v>1225</v>
      </c>
      <c r="D100" s="208" t="s">
        <v>1226</v>
      </c>
      <c r="E100" s="142"/>
      <c r="F100" s="143"/>
      <c r="G100" s="172"/>
      <c r="H100" s="144">
        <f t="shared" si="8"/>
        <v>0</v>
      </c>
      <c r="I100" s="209"/>
      <c r="J100" s="145"/>
      <c r="K100" s="145"/>
      <c r="L100" s="209"/>
      <c r="M100" s="146"/>
      <c r="N100" s="146"/>
      <c r="O100" s="147"/>
      <c r="P100" s="25"/>
    </row>
    <row r="101" spans="1:16" ht="15.75" customHeight="1" hidden="1">
      <c r="A101" s="582"/>
      <c r="B101" s="585"/>
      <c r="C101" s="167" t="s">
        <v>1227</v>
      </c>
      <c r="D101" s="210" t="s">
        <v>1228</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1229</v>
      </c>
      <c r="D102" s="13" t="s">
        <v>1230</v>
      </c>
      <c r="E102" s="142"/>
      <c r="F102" s="143"/>
      <c r="G102" s="142"/>
      <c r="H102" s="144">
        <f t="shared" si="8"/>
        <v>0</v>
      </c>
      <c r="I102" s="145"/>
      <c r="J102" s="145"/>
      <c r="K102" s="145"/>
      <c r="L102" s="49"/>
      <c r="M102" s="146"/>
      <c r="N102" s="146"/>
      <c r="O102" s="147"/>
      <c r="P102" s="25"/>
    </row>
    <row r="103" spans="1:16" ht="15.75">
      <c r="A103" s="582"/>
      <c r="B103" s="585"/>
      <c r="C103" s="536" t="s">
        <v>1231</v>
      </c>
      <c r="D103" s="13" t="s">
        <v>1117</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1118</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1119</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1120</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1121</v>
      </c>
      <c r="E107" s="199"/>
      <c r="F107" s="200"/>
      <c r="G107" s="199"/>
      <c r="H107" s="201">
        <f t="shared" si="8"/>
        <v>0</v>
      </c>
      <c r="I107" s="202"/>
      <c r="J107" s="202"/>
      <c r="K107" s="202"/>
      <c r="L107" s="202"/>
      <c r="M107" s="203"/>
      <c r="N107" s="203"/>
      <c r="O107" s="203"/>
      <c r="P107" s="25"/>
    </row>
    <row r="108" spans="1:16" ht="15.75">
      <c r="A108" s="582"/>
      <c r="B108" s="585"/>
      <c r="C108" s="537"/>
      <c r="D108" s="346" t="s">
        <v>1456</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1457</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1458</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1459</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1460</v>
      </c>
      <c r="D112" s="13" t="s">
        <v>1461</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1462</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49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50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51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52</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53</v>
      </c>
      <c r="D118" s="13" t="s">
        <v>200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201</v>
      </c>
      <c r="D119" s="13" t="s">
        <v>1245</v>
      </c>
      <c r="E119" s="142"/>
      <c r="F119" s="143"/>
      <c r="G119" s="142"/>
      <c r="H119" s="144">
        <f t="shared" si="13"/>
        <v>0</v>
      </c>
      <c r="I119" s="145"/>
      <c r="J119" s="145"/>
      <c r="K119" s="145"/>
      <c r="L119" s="49"/>
      <c r="M119" s="146"/>
      <c r="N119" s="146"/>
      <c r="O119" s="147"/>
      <c r="P119" s="25"/>
    </row>
    <row r="120" spans="1:16" ht="15.75" customHeight="1" hidden="1">
      <c r="A120" s="582"/>
      <c r="B120" s="585"/>
      <c r="C120" s="167" t="s">
        <v>1246</v>
      </c>
      <c r="D120" s="13" t="s">
        <v>1247</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1248</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859</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669</v>
      </c>
      <c r="E123" s="142"/>
      <c r="F123" s="143"/>
      <c r="G123" s="142"/>
      <c r="H123" s="144">
        <f t="shared" si="13"/>
        <v>0</v>
      </c>
      <c r="I123" s="145"/>
      <c r="J123" s="145"/>
      <c r="K123" s="145"/>
      <c r="L123" s="49"/>
      <c r="M123" s="146"/>
      <c r="N123" s="146"/>
      <c r="O123" s="147"/>
      <c r="P123" s="25"/>
    </row>
    <row r="124" spans="1:16" ht="15.75" hidden="1">
      <c r="A124" s="582"/>
      <c r="B124" s="585"/>
      <c r="C124" s="167"/>
      <c r="D124" s="13" t="s">
        <v>670</v>
      </c>
      <c r="E124" s="142"/>
      <c r="F124" s="143"/>
      <c r="G124" s="142"/>
      <c r="H124" s="144">
        <f t="shared" si="13"/>
        <v>0</v>
      </c>
      <c r="I124" s="145"/>
      <c r="J124" s="145"/>
      <c r="K124" s="145"/>
      <c r="L124" s="49"/>
      <c r="M124" s="146"/>
      <c r="N124" s="146"/>
      <c r="O124" s="147"/>
      <c r="P124" s="25"/>
    </row>
    <row r="125" spans="1:16" ht="15.75" hidden="1">
      <c r="A125" s="582"/>
      <c r="B125" s="585"/>
      <c r="C125" s="167"/>
      <c r="D125" s="13" t="s">
        <v>671</v>
      </c>
      <c r="E125" s="142"/>
      <c r="F125" s="143"/>
      <c r="G125" s="142"/>
      <c r="H125" s="144">
        <f t="shared" si="13"/>
        <v>0</v>
      </c>
      <c r="I125" s="145"/>
      <c r="J125" s="145"/>
      <c r="K125" s="145"/>
      <c r="L125" s="49"/>
      <c r="M125" s="146"/>
      <c r="N125" s="146"/>
      <c r="O125" s="147"/>
      <c r="P125" s="25"/>
    </row>
    <row r="126" spans="1:16" ht="15.75" hidden="1">
      <c r="A126" s="582"/>
      <c r="B126" s="585"/>
      <c r="C126" s="167"/>
      <c r="D126" s="13" t="s">
        <v>1687</v>
      </c>
      <c r="E126" s="142"/>
      <c r="F126" s="143"/>
      <c r="G126" s="142"/>
      <c r="H126" s="144">
        <f t="shared" si="13"/>
        <v>0</v>
      </c>
      <c r="I126" s="145"/>
      <c r="J126" s="145"/>
      <c r="K126" s="145"/>
      <c r="L126" s="49"/>
      <c r="M126" s="146"/>
      <c r="N126" s="146"/>
      <c r="O126" s="147"/>
      <c r="P126" s="25"/>
    </row>
    <row r="127" spans="1:16" ht="31.5" hidden="1">
      <c r="A127" s="582"/>
      <c r="B127" s="585"/>
      <c r="C127" s="167"/>
      <c r="D127" s="211" t="s">
        <v>1688</v>
      </c>
      <c r="E127" s="142"/>
      <c r="F127" s="143"/>
      <c r="G127" s="142"/>
      <c r="H127" s="144">
        <f t="shared" si="13"/>
        <v>0</v>
      </c>
      <c r="I127" s="145"/>
      <c r="J127" s="145"/>
      <c r="K127" s="145"/>
      <c r="L127" s="49"/>
      <c r="M127" s="146"/>
      <c r="N127" s="146"/>
      <c r="O127" s="147"/>
      <c r="P127" s="25"/>
    </row>
    <row r="128" spans="1:16" ht="31.5" hidden="1">
      <c r="A128" s="582"/>
      <c r="B128" s="585"/>
      <c r="C128" s="167"/>
      <c r="D128" s="211" t="s">
        <v>1689</v>
      </c>
      <c r="E128" s="142"/>
      <c r="F128" s="143"/>
      <c r="G128" s="142"/>
      <c r="H128" s="144">
        <f t="shared" si="13"/>
        <v>0</v>
      </c>
      <c r="I128" s="145"/>
      <c r="J128" s="145"/>
      <c r="K128" s="145"/>
      <c r="L128" s="49"/>
      <c r="M128" s="146"/>
      <c r="N128" s="146"/>
      <c r="O128" s="147"/>
      <c r="P128" s="25"/>
    </row>
    <row r="129" spans="1:16" ht="31.5" hidden="1">
      <c r="A129" s="582"/>
      <c r="B129" s="585"/>
      <c r="C129" s="167"/>
      <c r="D129" s="13" t="s">
        <v>482</v>
      </c>
      <c r="E129" s="142"/>
      <c r="F129" s="143"/>
      <c r="G129" s="142"/>
      <c r="H129" s="144">
        <f t="shared" si="13"/>
        <v>0</v>
      </c>
      <c r="I129" s="145"/>
      <c r="J129" s="145"/>
      <c r="K129" s="145"/>
      <c r="L129" s="49"/>
      <c r="M129" s="146"/>
      <c r="N129" s="146"/>
      <c r="O129" s="147"/>
      <c r="P129" s="25"/>
    </row>
    <row r="130" spans="1:16" ht="15.75" hidden="1">
      <c r="A130" s="582"/>
      <c r="B130" s="585"/>
      <c r="C130" s="167"/>
      <c r="D130" s="141" t="s">
        <v>61</v>
      </c>
      <c r="E130" s="142"/>
      <c r="F130" s="143"/>
      <c r="G130" s="142"/>
      <c r="H130" s="144">
        <f t="shared" si="13"/>
        <v>0</v>
      </c>
      <c r="I130" s="145"/>
      <c r="J130" s="145"/>
      <c r="K130" s="145"/>
      <c r="L130" s="49"/>
      <c r="M130" s="146"/>
      <c r="N130" s="146"/>
      <c r="O130" s="147"/>
      <c r="P130" s="25"/>
    </row>
    <row r="131" spans="1:16" ht="15.75" hidden="1">
      <c r="A131" s="582"/>
      <c r="B131" s="585"/>
      <c r="C131" s="167"/>
      <c r="D131" s="141" t="s">
        <v>226</v>
      </c>
      <c r="E131" s="142"/>
      <c r="F131" s="143"/>
      <c r="G131" s="142"/>
      <c r="H131" s="144">
        <f t="shared" si="13"/>
        <v>0</v>
      </c>
      <c r="I131" s="145"/>
      <c r="J131" s="145"/>
      <c r="K131" s="145"/>
      <c r="L131" s="49"/>
      <c r="M131" s="146"/>
      <c r="N131" s="146"/>
      <c r="O131" s="147"/>
      <c r="P131" s="25"/>
    </row>
    <row r="132" spans="1:16" ht="15.75" hidden="1">
      <c r="A132" s="582"/>
      <c r="B132" s="585"/>
      <c r="C132" s="167"/>
      <c r="D132" s="13" t="s">
        <v>227</v>
      </c>
      <c r="E132" s="142"/>
      <c r="F132" s="143"/>
      <c r="G132" s="142"/>
      <c r="H132" s="144">
        <f t="shared" si="13"/>
        <v>0</v>
      </c>
      <c r="I132" s="145"/>
      <c r="J132" s="145"/>
      <c r="K132" s="145"/>
      <c r="L132" s="49"/>
      <c r="M132" s="146"/>
      <c r="N132" s="146"/>
      <c r="O132" s="147"/>
      <c r="P132" s="25"/>
    </row>
    <row r="133" spans="1:16" ht="15.75" hidden="1">
      <c r="A133" s="582"/>
      <c r="B133" s="585"/>
      <c r="C133" s="167"/>
      <c r="D133" s="13" t="s">
        <v>228</v>
      </c>
      <c r="E133" s="142"/>
      <c r="F133" s="143"/>
      <c r="G133" s="142"/>
      <c r="H133" s="144">
        <f t="shared" si="13"/>
        <v>0</v>
      </c>
      <c r="I133" s="145"/>
      <c r="J133" s="145"/>
      <c r="K133" s="145"/>
      <c r="L133" s="49"/>
      <c r="M133" s="146"/>
      <c r="N133" s="146"/>
      <c r="O133" s="147"/>
      <c r="P133" s="25"/>
    </row>
    <row r="134" spans="1:16" ht="15.75" hidden="1">
      <c r="A134" s="582"/>
      <c r="B134" s="585"/>
      <c r="C134" s="167"/>
      <c r="D134" s="13" t="s">
        <v>229</v>
      </c>
      <c r="E134" s="142"/>
      <c r="F134" s="143"/>
      <c r="G134" s="142"/>
      <c r="H134" s="144">
        <f t="shared" si="13"/>
        <v>0</v>
      </c>
      <c r="I134" s="145"/>
      <c r="J134" s="145"/>
      <c r="K134" s="145"/>
      <c r="L134" s="49"/>
      <c r="M134" s="146"/>
      <c r="N134" s="146"/>
      <c r="O134" s="147"/>
      <c r="P134" s="25"/>
    </row>
    <row r="135" spans="1:16" ht="15.75" hidden="1">
      <c r="A135" s="582"/>
      <c r="B135" s="585"/>
      <c r="C135" s="167"/>
      <c r="D135" s="13" t="s">
        <v>1715</v>
      </c>
      <c r="E135" s="142"/>
      <c r="F135" s="143"/>
      <c r="G135" s="142"/>
      <c r="H135" s="144">
        <f t="shared" si="13"/>
        <v>0</v>
      </c>
      <c r="I135" s="145"/>
      <c r="J135" s="145"/>
      <c r="K135" s="145"/>
      <c r="L135" s="49"/>
      <c r="M135" s="146"/>
      <c r="N135" s="146"/>
      <c r="O135" s="147"/>
      <c r="P135" s="25"/>
    </row>
    <row r="136" spans="1:16" ht="15.75" hidden="1">
      <c r="A136" s="582"/>
      <c r="B136" s="585"/>
      <c r="C136" s="167"/>
      <c r="D136" s="13" t="s">
        <v>592</v>
      </c>
      <c r="E136" s="142"/>
      <c r="F136" s="143"/>
      <c r="G136" s="142"/>
      <c r="H136" s="144">
        <f t="shared" si="13"/>
        <v>0</v>
      </c>
      <c r="I136" s="145"/>
      <c r="J136" s="145"/>
      <c r="K136" s="145"/>
      <c r="L136" s="49"/>
      <c r="M136" s="146"/>
      <c r="N136" s="146"/>
      <c r="O136" s="147"/>
      <c r="P136" s="25"/>
    </row>
    <row r="137" spans="1:16" ht="15.75" hidden="1">
      <c r="A137" s="582"/>
      <c r="B137" s="585"/>
      <c r="C137" s="167"/>
      <c r="D137" s="13" t="s">
        <v>69</v>
      </c>
      <c r="E137" s="142"/>
      <c r="F137" s="143"/>
      <c r="G137" s="142"/>
      <c r="H137" s="144">
        <f t="shared" si="13"/>
        <v>0</v>
      </c>
      <c r="I137" s="145"/>
      <c r="J137" s="145"/>
      <c r="K137" s="145"/>
      <c r="L137" s="49"/>
      <c r="M137" s="146"/>
      <c r="N137" s="146"/>
      <c r="O137" s="147"/>
      <c r="P137" s="25"/>
    </row>
    <row r="138" spans="1:16" ht="15.75" hidden="1">
      <c r="A138" s="582"/>
      <c r="B138" s="585"/>
      <c r="C138" s="167"/>
      <c r="D138" s="13" t="s">
        <v>1962</v>
      </c>
      <c r="E138" s="142"/>
      <c r="F138" s="143"/>
      <c r="G138" s="142"/>
      <c r="H138" s="144">
        <f t="shared" si="13"/>
        <v>0</v>
      </c>
      <c r="I138" s="145"/>
      <c r="J138" s="145"/>
      <c r="K138" s="145"/>
      <c r="L138" s="49"/>
      <c r="M138" s="146"/>
      <c r="N138" s="146"/>
      <c r="O138" s="147"/>
      <c r="P138" s="25"/>
    </row>
    <row r="139" spans="1:16" ht="31.5" hidden="1">
      <c r="A139" s="582"/>
      <c r="B139" s="585"/>
      <c r="C139" s="167"/>
      <c r="D139" s="13" t="s">
        <v>1685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1497</v>
      </c>
      <c r="B147" s="584" t="s">
        <v>1963</v>
      </c>
      <c r="C147" s="195"/>
      <c r="D147" s="136" t="s">
        <v>1964</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332</v>
      </c>
      <c r="D148" s="141" t="s">
        <v>1965</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330</v>
      </c>
      <c r="D149" s="141" t="s">
        <v>1891</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1460</v>
      </c>
      <c r="D150" s="141" t="s">
        <v>1966</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1967</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530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531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532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533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534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535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536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537</v>
      </c>
      <c r="D159" s="141" t="s">
        <v>538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539</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540</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541</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542</v>
      </c>
      <c r="E163" s="199"/>
      <c r="F163" s="143"/>
      <c r="G163" s="199"/>
      <c r="H163" s="201">
        <f t="shared" si="15"/>
        <v>0</v>
      </c>
      <c r="I163" s="202"/>
      <c r="J163" s="202"/>
      <c r="K163" s="202"/>
      <c r="L163" s="202"/>
      <c r="M163" s="203"/>
      <c r="N163" s="203"/>
      <c r="O163" s="204"/>
      <c r="P163" s="25"/>
    </row>
    <row r="164" spans="1:16" ht="47.25" customHeight="1" hidden="1">
      <c r="A164" s="582"/>
      <c r="B164" s="585"/>
      <c r="C164" s="212" t="s">
        <v>967</v>
      </c>
      <c r="D164" s="208" t="s">
        <v>1858</v>
      </c>
      <c r="E164" s="142"/>
      <c r="F164" s="143"/>
      <c r="G164" s="142"/>
      <c r="H164" s="144">
        <f t="shared" si="15"/>
        <v>0</v>
      </c>
      <c r="I164" s="145"/>
      <c r="J164" s="145"/>
      <c r="K164" s="145"/>
      <c r="L164" s="145"/>
      <c r="M164" s="146"/>
      <c r="N164" s="146"/>
      <c r="O164" s="147"/>
      <c r="P164" s="25"/>
    </row>
    <row r="165" spans="1:16" ht="49.5" customHeight="1">
      <c r="A165" s="582"/>
      <c r="B165" s="585"/>
      <c r="C165" s="212" t="s">
        <v>1859</v>
      </c>
      <c r="D165" s="208" t="s">
        <v>1860</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1861</v>
      </c>
      <c r="D166" s="208" t="s">
        <v>1862</v>
      </c>
      <c r="E166" s="142"/>
      <c r="F166" s="143"/>
      <c r="G166" s="142"/>
      <c r="H166" s="144">
        <f t="shared" si="15"/>
        <v>43975.12</v>
      </c>
      <c r="I166" s="145"/>
      <c r="J166" s="145"/>
      <c r="K166" s="145"/>
      <c r="L166" s="145">
        <v>43975.12</v>
      </c>
      <c r="M166" s="146"/>
      <c r="N166" s="146"/>
      <c r="O166" s="147"/>
      <c r="P166" s="25"/>
    </row>
    <row r="167" spans="1:16" ht="15.75">
      <c r="A167" s="582"/>
      <c r="B167" s="585"/>
      <c r="C167" s="579" t="s">
        <v>1863</v>
      </c>
      <c r="D167" s="208" t="s">
        <v>1864</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1865</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1866</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1867</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1868</v>
      </c>
      <c r="D171" s="208" t="s">
        <v>1913</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1914</v>
      </c>
      <c r="D172" s="208" t="s">
        <v>70</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71</v>
      </c>
      <c r="D173" s="208" t="s">
        <v>1561</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524</v>
      </c>
      <c r="D174" s="208" t="s">
        <v>230</v>
      </c>
      <c r="E174" s="142"/>
      <c r="F174" s="143"/>
      <c r="G174" s="142"/>
      <c r="H174" s="144">
        <f t="shared" si="15"/>
        <v>0</v>
      </c>
      <c r="I174" s="145"/>
      <c r="J174" s="145"/>
      <c r="K174" s="145"/>
      <c r="L174" s="145"/>
      <c r="M174" s="146"/>
      <c r="N174" s="146"/>
      <c r="O174" s="147"/>
      <c r="P174" s="25"/>
    </row>
    <row r="175" spans="1:16" ht="47.25" customHeight="1" hidden="1">
      <c r="A175" s="582"/>
      <c r="B175" s="585"/>
      <c r="C175" s="212" t="s">
        <v>231</v>
      </c>
      <c r="D175" s="208" t="s">
        <v>1971</v>
      </c>
      <c r="E175" s="142"/>
      <c r="F175" s="143"/>
      <c r="G175" s="142"/>
      <c r="H175" s="144">
        <f t="shared" si="15"/>
        <v>0</v>
      </c>
      <c r="I175" s="145"/>
      <c r="J175" s="145"/>
      <c r="K175" s="145"/>
      <c r="L175" s="145"/>
      <c r="M175" s="146"/>
      <c r="N175" s="146"/>
      <c r="O175" s="147"/>
      <c r="P175" s="25"/>
    </row>
    <row r="176" spans="1:16" ht="15.75" customHeight="1" hidden="1">
      <c r="A176" s="582"/>
      <c r="B176" s="585"/>
      <c r="C176" s="579" t="s">
        <v>1972</v>
      </c>
      <c r="D176" s="208" t="s">
        <v>1973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1974</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1975</v>
      </c>
      <c r="E178" s="199"/>
      <c r="F178" s="143"/>
      <c r="G178" s="199"/>
      <c r="H178" s="201">
        <f t="shared" si="20"/>
        <v>0</v>
      </c>
      <c r="I178" s="202"/>
      <c r="J178" s="202"/>
      <c r="K178" s="202"/>
      <c r="L178" s="202"/>
      <c r="M178" s="203"/>
      <c r="N178" s="203"/>
      <c r="O178" s="204"/>
      <c r="P178" s="25"/>
    </row>
    <row r="179" spans="1:16" ht="31.5">
      <c r="A179" s="582"/>
      <c r="B179" s="585"/>
      <c r="C179" s="212" t="s">
        <v>72</v>
      </c>
      <c r="D179" s="208" t="s">
        <v>594</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595</v>
      </c>
      <c r="D180" s="208" t="s">
        <v>1993</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1994</v>
      </c>
      <c r="D181" s="208" t="s">
        <v>968</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969</v>
      </c>
      <c r="D182" s="208" t="s">
        <v>1524</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1525</v>
      </c>
      <c r="D183" s="141" t="s">
        <v>1526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1527</v>
      </c>
      <c r="D184" s="141" t="s">
        <v>1805</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1562</v>
      </c>
      <c r="D185" s="141" t="s">
        <v>1563</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1510</v>
      </c>
      <c r="D186" s="141" t="s">
        <v>337</v>
      </c>
      <c r="E186" s="142"/>
      <c r="F186" s="143"/>
      <c r="G186" s="142"/>
      <c r="H186" s="144">
        <f t="shared" si="20"/>
        <v>0</v>
      </c>
      <c r="I186" s="145"/>
      <c r="J186" s="145"/>
      <c r="K186" s="145"/>
      <c r="L186" s="145"/>
      <c r="M186" s="146"/>
      <c r="N186" s="146"/>
      <c r="O186" s="147"/>
      <c r="P186" s="25"/>
    </row>
    <row r="187" spans="1:16" ht="15.75">
      <c r="A187" s="582"/>
      <c r="B187" s="585"/>
      <c r="C187" s="579" t="s">
        <v>1231</v>
      </c>
      <c r="D187" s="141" t="s">
        <v>338</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339</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340</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341</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342</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343</v>
      </c>
      <c r="D192" s="141" t="s">
        <v>344</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345</v>
      </c>
      <c r="D193" s="141" t="s">
        <v>346</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347</v>
      </c>
      <c r="D194" s="141" t="s">
        <v>1855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1856</v>
      </c>
      <c r="D195" s="141" t="s">
        <v>842</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843</v>
      </c>
      <c r="D196" s="141" t="s">
        <v>844</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845</v>
      </c>
      <c r="D197" s="141" t="s">
        <v>1101</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1102</v>
      </c>
      <c r="D198" s="141" t="s">
        <v>1103</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1104</v>
      </c>
      <c r="D199" s="141" t="s">
        <v>1105</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1106</v>
      </c>
      <c r="D200" s="141" t="s">
        <v>1107</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639</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640</v>
      </c>
      <c r="D202" s="141" t="s">
        <v>641</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642</v>
      </c>
      <c r="D203" s="141" t="s">
        <v>643</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644</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645</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646</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647</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648</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649</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650</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651</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652</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653</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654</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269</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270</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271</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272</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273</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274</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275</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276</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529</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560</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561</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562</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563</v>
      </c>
      <c r="D227" s="141" t="s">
        <v>564</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1904</v>
      </c>
      <c r="E228" s="142"/>
      <c r="F228" s="143"/>
      <c r="G228" s="142"/>
      <c r="H228" s="144">
        <f t="shared" si="26"/>
        <v>0</v>
      </c>
      <c r="I228" s="145"/>
      <c r="J228" s="145"/>
      <c r="K228" s="145"/>
      <c r="L228" s="145"/>
      <c r="M228" s="146"/>
      <c r="N228" s="146"/>
      <c r="O228" s="147"/>
      <c r="P228" s="25"/>
    </row>
    <row r="229" spans="1:16" ht="16.5" customHeight="1">
      <c r="A229" s="582"/>
      <c r="B229" s="585"/>
      <c r="C229" s="212"/>
      <c r="D229" s="141" t="s">
        <v>484</v>
      </c>
      <c r="E229" s="142"/>
      <c r="F229" s="143"/>
      <c r="G229" s="142"/>
      <c r="H229" s="144">
        <f t="shared" si="26"/>
        <v>5500</v>
      </c>
      <c r="I229" s="145"/>
      <c r="J229" s="145"/>
      <c r="K229" s="145"/>
      <c r="L229" s="145">
        <v>5500</v>
      </c>
      <c r="M229" s="146"/>
      <c r="N229" s="146"/>
      <c r="O229" s="147"/>
      <c r="P229" s="25"/>
    </row>
    <row r="230" spans="1:16" ht="31.5">
      <c r="A230" s="582"/>
      <c r="B230" s="585"/>
      <c r="C230" s="212"/>
      <c r="D230" s="141" t="s">
        <v>485</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486</v>
      </c>
      <c r="E231" s="142"/>
      <c r="F231" s="143"/>
      <c r="G231" s="142"/>
      <c r="H231" s="144">
        <f t="shared" si="26"/>
        <v>0</v>
      </c>
      <c r="I231" s="209"/>
      <c r="J231" s="145"/>
      <c r="K231" s="145"/>
      <c r="L231" s="209"/>
      <c r="M231" s="146"/>
      <c r="N231" s="146"/>
      <c r="O231" s="147"/>
      <c r="P231" s="25"/>
    </row>
    <row r="232" spans="1:16" ht="31.5" hidden="1">
      <c r="A232" s="582"/>
      <c r="B232" s="585"/>
      <c r="C232" s="212"/>
      <c r="D232" s="141" t="s">
        <v>487</v>
      </c>
      <c r="E232" s="142"/>
      <c r="F232" s="143"/>
      <c r="G232" s="142"/>
      <c r="H232" s="144">
        <f t="shared" si="26"/>
        <v>0</v>
      </c>
      <c r="I232" s="209"/>
      <c r="J232" s="145"/>
      <c r="K232" s="145"/>
      <c r="L232" s="209"/>
      <c r="M232" s="146"/>
      <c r="N232" s="146"/>
      <c r="O232" s="147"/>
      <c r="P232" s="25"/>
    </row>
    <row r="233" spans="1:16" ht="15.75" hidden="1">
      <c r="A233" s="582"/>
      <c r="B233" s="585"/>
      <c r="C233" s="212"/>
      <c r="D233" s="141" t="s">
        <v>488</v>
      </c>
      <c r="E233" s="142"/>
      <c r="F233" s="143"/>
      <c r="G233" s="142"/>
      <c r="H233" s="144">
        <f t="shared" si="26"/>
        <v>0</v>
      </c>
      <c r="I233" s="209"/>
      <c r="J233" s="145"/>
      <c r="K233" s="145"/>
      <c r="L233" s="209"/>
      <c r="M233" s="146"/>
      <c r="N233" s="146"/>
      <c r="O233" s="147"/>
      <c r="P233" s="25"/>
    </row>
    <row r="234" spans="1:16" ht="63" hidden="1">
      <c r="A234" s="582"/>
      <c r="B234" s="585"/>
      <c r="C234" s="212"/>
      <c r="D234" s="141" t="s">
        <v>1806</v>
      </c>
      <c r="E234" s="142"/>
      <c r="F234" s="143"/>
      <c r="G234" s="142"/>
      <c r="H234" s="144">
        <f t="shared" si="26"/>
        <v>0</v>
      </c>
      <c r="I234" s="209"/>
      <c r="J234" s="145"/>
      <c r="K234" s="145"/>
      <c r="L234" s="209"/>
      <c r="M234" s="146"/>
      <c r="N234" s="146"/>
      <c r="O234" s="147"/>
      <c r="P234" s="25"/>
    </row>
    <row r="235" spans="1:16" ht="47.25" hidden="1">
      <c r="A235" s="582"/>
      <c r="B235" s="585"/>
      <c r="C235" s="212"/>
      <c r="D235" s="141" t="s">
        <v>1751</v>
      </c>
      <c r="E235" s="142"/>
      <c r="F235" s="143"/>
      <c r="G235" s="142"/>
      <c r="H235" s="144">
        <f t="shared" si="26"/>
        <v>0</v>
      </c>
      <c r="I235" s="209"/>
      <c r="J235" s="145"/>
      <c r="K235" s="145"/>
      <c r="L235" s="209"/>
      <c r="M235" s="146"/>
      <c r="N235" s="146"/>
      <c r="O235" s="147"/>
      <c r="P235" s="25"/>
    </row>
    <row r="236" spans="1:16" ht="15.75" hidden="1">
      <c r="A236" s="582"/>
      <c r="B236" s="585"/>
      <c r="C236" s="212"/>
      <c r="D236" s="141" t="s">
        <v>1752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1929</v>
      </c>
      <c r="E237" s="199"/>
      <c r="F237" s="200"/>
      <c r="G237" s="199"/>
      <c r="H237" s="201">
        <f t="shared" si="26"/>
        <v>0</v>
      </c>
      <c r="I237" s="214"/>
      <c r="J237" s="202"/>
      <c r="K237" s="202"/>
      <c r="L237" s="209"/>
      <c r="M237" s="146"/>
      <c r="N237" s="146"/>
      <c r="O237" s="147"/>
      <c r="P237" s="25"/>
    </row>
    <row r="238" spans="1:16" ht="15.75" hidden="1">
      <c r="A238" s="582"/>
      <c r="B238" s="585"/>
      <c r="C238" s="212"/>
      <c r="D238" s="198" t="s">
        <v>1930</v>
      </c>
      <c r="E238" s="199"/>
      <c r="F238" s="200"/>
      <c r="G238" s="199"/>
      <c r="H238" s="201">
        <f t="shared" si="26"/>
        <v>0</v>
      </c>
      <c r="I238" s="214"/>
      <c r="J238" s="202"/>
      <c r="K238" s="202"/>
      <c r="L238" s="209"/>
      <c r="M238" s="146"/>
      <c r="N238" s="146"/>
      <c r="O238" s="147"/>
      <c r="P238" s="25"/>
    </row>
    <row r="239" spans="1:16" ht="15.75" hidden="1">
      <c r="A239" s="582"/>
      <c r="B239" s="585"/>
      <c r="C239" s="212"/>
      <c r="D239" s="198" t="s">
        <v>102</v>
      </c>
      <c r="E239" s="199"/>
      <c r="F239" s="200"/>
      <c r="G239" s="199"/>
      <c r="H239" s="201">
        <f t="shared" si="26"/>
        <v>0</v>
      </c>
      <c r="I239" s="214"/>
      <c r="J239" s="202"/>
      <c r="K239" s="202"/>
      <c r="L239" s="209"/>
      <c r="M239" s="146"/>
      <c r="N239" s="146"/>
      <c r="O239" s="147"/>
      <c r="P239" s="25"/>
    </row>
    <row r="240" spans="1:16" ht="15.75" hidden="1">
      <c r="A240" s="582"/>
      <c r="B240" s="585"/>
      <c r="C240" s="212"/>
      <c r="D240" s="198" t="s">
        <v>103</v>
      </c>
      <c r="E240" s="199"/>
      <c r="F240" s="200"/>
      <c r="G240" s="199"/>
      <c r="H240" s="201">
        <f t="shared" si="26"/>
        <v>0</v>
      </c>
      <c r="I240" s="214"/>
      <c r="J240" s="202"/>
      <c r="K240" s="202"/>
      <c r="L240" s="209"/>
      <c r="M240" s="146"/>
      <c r="N240" s="146"/>
      <c r="O240" s="147"/>
      <c r="P240" s="25"/>
    </row>
    <row r="241" spans="1:16" ht="15.75" hidden="1">
      <c r="A241" s="582"/>
      <c r="B241" s="585"/>
      <c r="C241" s="212"/>
      <c r="D241" s="198" t="s">
        <v>104</v>
      </c>
      <c r="E241" s="199"/>
      <c r="F241" s="200"/>
      <c r="G241" s="199"/>
      <c r="H241" s="201">
        <f t="shared" si="26"/>
        <v>0</v>
      </c>
      <c r="I241" s="214"/>
      <c r="J241" s="202"/>
      <c r="K241" s="202"/>
      <c r="L241" s="209"/>
      <c r="M241" s="146"/>
      <c r="N241" s="146"/>
      <c r="O241" s="147"/>
      <c r="P241" s="25"/>
    </row>
    <row r="242" spans="1:16" ht="15.75" hidden="1">
      <c r="A242" s="582"/>
      <c r="B242" s="585"/>
      <c r="C242" s="212"/>
      <c r="D242" s="198" t="s">
        <v>1467</v>
      </c>
      <c r="E242" s="199"/>
      <c r="F242" s="200"/>
      <c r="G242" s="199"/>
      <c r="H242" s="201">
        <f t="shared" si="26"/>
        <v>0</v>
      </c>
      <c r="I242" s="214"/>
      <c r="J242" s="202"/>
      <c r="K242" s="202"/>
      <c r="L242" s="209"/>
      <c r="M242" s="146"/>
      <c r="N242" s="146"/>
      <c r="O242" s="147"/>
      <c r="P242" s="25"/>
    </row>
    <row r="243" spans="1:16" ht="15.75" hidden="1">
      <c r="A243" s="582"/>
      <c r="B243" s="585"/>
      <c r="C243" s="212"/>
      <c r="D243" s="198" t="s">
        <v>1468</v>
      </c>
      <c r="E243" s="199"/>
      <c r="F243" s="200"/>
      <c r="G243" s="199"/>
      <c r="H243" s="201">
        <f t="shared" si="26"/>
        <v>0</v>
      </c>
      <c r="I243" s="214"/>
      <c r="J243" s="202"/>
      <c r="K243" s="202"/>
      <c r="L243" s="209"/>
      <c r="M243" s="146"/>
      <c r="N243" s="146"/>
      <c r="O243" s="147"/>
      <c r="P243" s="25"/>
    </row>
    <row r="244" spans="1:16" ht="15.75" hidden="1">
      <c r="A244" s="582"/>
      <c r="B244" s="585"/>
      <c r="C244" s="212"/>
      <c r="D244" s="198" t="s">
        <v>1469</v>
      </c>
      <c r="E244" s="199"/>
      <c r="F244" s="200"/>
      <c r="G244" s="199"/>
      <c r="H244" s="201">
        <f t="shared" si="26"/>
        <v>0</v>
      </c>
      <c r="I244" s="214"/>
      <c r="J244" s="202"/>
      <c r="K244" s="202"/>
      <c r="L244" s="209"/>
      <c r="M244" s="146"/>
      <c r="N244" s="146"/>
      <c r="O244" s="147"/>
      <c r="P244" s="25"/>
    </row>
    <row r="245" spans="1:16" ht="15.75" hidden="1">
      <c r="A245" s="582"/>
      <c r="B245" s="585"/>
      <c r="C245" s="212"/>
      <c r="D245" s="198" t="s">
        <v>1470</v>
      </c>
      <c r="E245" s="199"/>
      <c r="F245" s="200"/>
      <c r="G245" s="199"/>
      <c r="H245" s="201">
        <f t="shared" si="26"/>
        <v>0</v>
      </c>
      <c r="I245" s="214"/>
      <c r="J245" s="202"/>
      <c r="K245" s="202"/>
      <c r="L245" s="209"/>
      <c r="M245" s="146"/>
      <c r="N245" s="146"/>
      <c r="O245" s="147"/>
      <c r="P245" s="25"/>
    </row>
    <row r="246" spans="1:16" ht="15.75" hidden="1">
      <c r="A246" s="582"/>
      <c r="B246" s="585"/>
      <c r="C246" s="212"/>
      <c r="D246" s="141" t="s">
        <v>1451</v>
      </c>
      <c r="E246" s="142"/>
      <c r="F246" s="143"/>
      <c r="G246" s="142"/>
      <c r="H246" s="144">
        <f t="shared" si="26"/>
        <v>0</v>
      </c>
      <c r="I246" s="209"/>
      <c r="J246" s="145"/>
      <c r="K246" s="145"/>
      <c r="L246" s="209"/>
      <c r="M246" s="146"/>
      <c r="N246" s="146"/>
      <c r="O246" s="147"/>
      <c r="P246" s="25"/>
    </row>
    <row r="247" spans="1:16" ht="31.5" hidden="1">
      <c r="A247" s="582"/>
      <c r="B247" s="585"/>
      <c r="C247" s="212"/>
      <c r="D247" s="141" t="s">
        <v>1976</v>
      </c>
      <c r="E247" s="142"/>
      <c r="F247" s="143"/>
      <c r="G247" s="142"/>
      <c r="H247" s="144">
        <f t="shared" si="26"/>
        <v>0</v>
      </c>
      <c r="I247" s="209"/>
      <c r="J247" s="145"/>
      <c r="K247" s="145"/>
      <c r="L247" s="209"/>
      <c r="M247" s="146"/>
      <c r="N247" s="146"/>
      <c r="O247" s="147"/>
      <c r="P247" s="25"/>
    </row>
    <row r="248" spans="1:16" ht="31.5" hidden="1">
      <c r="A248" s="582"/>
      <c r="B248" s="585"/>
      <c r="C248" s="212"/>
      <c r="D248" s="14" t="s">
        <v>1979</v>
      </c>
      <c r="E248" s="142"/>
      <c r="F248" s="143"/>
      <c r="G248" s="142"/>
      <c r="H248" s="144">
        <f t="shared" si="26"/>
        <v>0</v>
      </c>
      <c r="I248" s="209"/>
      <c r="J248" s="145"/>
      <c r="K248" s="145"/>
      <c r="L248" s="209"/>
      <c r="M248" s="146"/>
      <c r="N248" s="146"/>
      <c r="O248" s="147"/>
      <c r="P248" s="25"/>
    </row>
    <row r="249" spans="1:16" ht="31.5" hidden="1">
      <c r="A249" s="582"/>
      <c r="B249" s="585"/>
      <c r="C249" s="212"/>
      <c r="D249" s="14" t="s">
        <v>135</v>
      </c>
      <c r="E249" s="142"/>
      <c r="F249" s="143"/>
      <c r="G249" s="142"/>
      <c r="H249" s="144">
        <f t="shared" si="26"/>
        <v>0</v>
      </c>
      <c r="I249" s="209"/>
      <c r="J249" s="145"/>
      <c r="K249" s="145"/>
      <c r="L249" s="209"/>
      <c r="M249" s="146"/>
      <c r="N249" s="146"/>
      <c r="O249" s="147"/>
      <c r="P249" s="25"/>
    </row>
    <row r="250" spans="1:16" ht="31.5" hidden="1">
      <c r="A250" s="582"/>
      <c r="B250" s="585"/>
      <c r="C250" s="212"/>
      <c r="D250" s="141" t="s">
        <v>1123</v>
      </c>
      <c r="E250" s="142"/>
      <c r="F250" s="143"/>
      <c r="G250" s="142"/>
      <c r="H250" s="144">
        <f t="shared" si="26"/>
        <v>0</v>
      </c>
      <c r="I250" s="209"/>
      <c r="J250" s="145"/>
      <c r="K250" s="145"/>
      <c r="L250" s="209"/>
      <c r="M250" s="146"/>
      <c r="N250" s="146"/>
      <c r="O250" s="147"/>
      <c r="P250" s="25"/>
    </row>
    <row r="251" spans="1:16" ht="15.75" hidden="1">
      <c r="A251" s="582"/>
      <c r="B251" s="585"/>
      <c r="C251" s="212"/>
      <c r="D251" s="141" t="s">
        <v>1115</v>
      </c>
      <c r="E251" s="142"/>
      <c r="F251" s="143"/>
      <c r="G251" s="142"/>
      <c r="H251" s="144">
        <f t="shared" si="26"/>
        <v>0</v>
      </c>
      <c r="I251" s="209"/>
      <c r="J251" s="145"/>
      <c r="K251" s="145"/>
      <c r="L251" s="209"/>
      <c r="M251" s="146"/>
      <c r="N251" s="146"/>
      <c r="O251" s="147"/>
      <c r="P251" s="25"/>
    </row>
    <row r="252" spans="1:16" ht="15.75" hidden="1">
      <c r="A252" s="582"/>
      <c r="B252" s="585"/>
      <c r="C252" s="212"/>
      <c r="D252" s="141" t="s">
        <v>1116</v>
      </c>
      <c r="E252" s="142"/>
      <c r="F252" s="143"/>
      <c r="G252" s="142"/>
      <c r="H252" s="144">
        <f t="shared" si="26"/>
        <v>0</v>
      </c>
      <c r="I252" s="209"/>
      <c r="J252" s="145"/>
      <c r="K252" s="145"/>
      <c r="L252" s="209"/>
      <c r="M252" s="146"/>
      <c r="N252" s="146"/>
      <c r="O252" s="147"/>
      <c r="P252" s="25"/>
    </row>
    <row r="253" spans="1:16" ht="47.25" hidden="1">
      <c r="A253" s="582"/>
      <c r="B253" s="585"/>
      <c r="C253" s="212"/>
      <c r="D253" s="141" t="s">
        <v>94</v>
      </c>
      <c r="E253" s="142"/>
      <c r="F253" s="143"/>
      <c r="G253" s="142"/>
      <c r="H253" s="144">
        <f t="shared" si="26"/>
        <v>0</v>
      </c>
      <c r="I253" s="209"/>
      <c r="J253" s="145"/>
      <c r="K253" s="145"/>
      <c r="L253" s="209"/>
      <c r="M253" s="146"/>
      <c r="N253" s="146"/>
      <c r="O253" s="147"/>
      <c r="P253" s="25"/>
    </row>
    <row r="254" spans="1:16" ht="15.75" hidden="1">
      <c r="A254" s="582"/>
      <c r="B254" s="585"/>
      <c r="C254" s="212"/>
      <c r="D254" s="141" t="s">
        <v>95</v>
      </c>
      <c r="E254" s="142"/>
      <c r="F254" s="143"/>
      <c r="G254" s="142"/>
      <c r="H254" s="144">
        <f t="shared" si="26"/>
        <v>0</v>
      </c>
      <c r="I254" s="209"/>
      <c r="J254" s="145"/>
      <c r="K254" s="145"/>
      <c r="L254" s="209"/>
      <c r="M254" s="146"/>
      <c r="N254" s="146"/>
      <c r="O254" s="147"/>
      <c r="P254" s="25"/>
    </row>
    <row r="255" spans="1:16" ht="15.75" hidden="1">
      <c r="A255" s="582"/>
      <c r="B255" s="585"/>
      <c r="C255" s="212"/>
      <c r="D255" s="141" t="s">
        <v>96</v>
      </c>
      <c r="E255" s="142"/>
      <c r="F255" s="143"/>
      <c r="G255" s="142"/>
      <c r="H255" s="144">
        <f t="shared" si="26"/>
        <v>0</v>
      </c>
      <c r="I255" s="209"/>
      <c r="J255" s="145"/>
      <c r="K255" s="145"/>
      <c r="L255" s="209"/>
      <c r="M255" s="146"/>
      <c r="N255" s="146"/>
      <c r="O255" s="147"/>
      <c r="P255" s="25"/>
    </row>
    <row r="256" spans="1:16" ht="15.75" hidden="1">
      <c r="A256" s="582"/>
      <c r="B256" s="585"/>
      <c r="C256" s="212"/>
      <c r="D256" s="141" t="s">
        <v>97</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98</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943</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698</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1686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1498</v>
      </c>
      <c r="B268" s="584" t="s">
        <v>699</v>
      </c>
      <c r="C268" s="215"/>
      <c r="D268" s="136" t="s">
        <v>961</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700</v>
      </c>
      <c r="D269" s="141" t="s">
        <v>116</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1460</v>
      </c>
      <c r="D270" s="141" t="s">
        <v>117</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118</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12</v>
      </c>
      <c r="E272" s="142"/>
      <c r="F272" s="143"/>
      <c r="G272" s="142"/>
      <c r="H272" s="201">
        <f t="shared" si="27"/>
        <v>0</v>
      </c>
      <c r="I272" s="145"/>
      <c r="J272" s="145"/>
      <c r="K272" s="145"/>
      <c r="L272" s="145"/>
      <c r="M272" s="146"/>
      <c r="N272" s="146"/>
      <c r="O272" s="147"/>
      <c r="P272" s="25"/>
      <c r="Q272" s="22"/>
    </row>
    <row r="273" spans="1:63" s="28" customFormat="1" ht="15.75" hidden="1">
      <c r="A273" s="581" t="s">
        <v>1499</v>
      </c>
      <c r="B273" s="584" t="s">
        <v>13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2028</v>
      </c>
      <c r="D274" s="141" t="s">
        <v>2029</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2030</v>
      </c>
      <c r="D275" s="141" t="s">
        <v>1827</v>
      </c>
      <c r="E275" s="142"/>
      <c r="F275" s="143"/>
      <c r="G275" s="142"/>
      <c r="H275" s="144">
        <f t="shared" si="27"/>
        <v>0</v>
      </c>
      <c r="I275" s="209">
        <f>3-3</f>
        <v>0</v>
      </c>
      <c r="J275" s="145"/>
      <c r="K275" s="145"/>
      <c r="L275" s="209"/>
      <c r="M275" s="146"/>
      <c r="N275" s="146"/>
      <c r="O275" s="147"/>
      <c r="P275" s="25"/>
      <c r="Q275" s="22"/>
    </row>
    <row r="276" spans="1:63" s="28" customFormat="1" ht="15.75" hidden="1">
      <c r="A276" s="581" t="s">
        <v>1500</v>
      </c>
      <c r="B276" s="584" t="s">
        <v>1828</v>
      </c>
      <c r="C276" s="215"/>
      <c r="D276" s="136" t="s">
        <v>961</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537</v>
      </c>
      <c r="D277" s="141" t="s">
        <v>1085</v>
      </c>
      <c r="E277" s="142"/>
      <c r="F277" s="143"/>
      <c r="G277" s="142"/>
      <c r="H277" s="144">
        <f t="shared" si="27"/>
        <v>0</v>
      </c>
      <c r="I277" s="145"/>
      <c r="J277" s="145"/>
      <c r="K277" s="145"/>
      <c r="L277" s="145"/>
      <c r="M277" s="146"/>
      <c r="N277" s="146"/>
      <c r="O277" s="147"/>
      <c r="P277" s="25"/>
      <c r="Q277" s="22"/>
    </row>
    <row r="278" spans="1:17" s="45" customFormat="1" ht="15.75">
      <c r="A278" s="581" t="s">
        <v>1501</v>
      </c>
      <c r="B278" s="584" t="s">
        <v>1746</v>
      </c>
      <c r="C278" s="212"/>
      <c r="D278" s="136" t="s">
        <v>961</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1086</v>
      </c>
      <c r="D279" s="141" t="s">
        <v>1087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742</v>
      </c>
      <c r="E280" s="142"/>
      <c r="F280" s="143"/>
      <c r="G280" s="172"/>
      <c r="H280" s="144">
        <f t="shared" si="27"/>
        <v>0</v>
      </c>
      <c r="I280" s="145"/>
      <c r="J280" s="145"/>
      <c r="K280" s="145"/>
      <c r="L280" s="145"/>
      <c r="M280" s="146"/>
      <c r="N280" s="146"/>
      <c r="O280" s="147"/>
      <c r="P280" s="25"/>
      <c r="Q280" s="22"/>
    </row>
    <row r="281" spans="1:17" s="30" customFormat="1" ht="15.75">
      <c r="A281" s="581" t="s">
        <v>964</v>
      </c>
      <c r="B281" s="584" t="s">
        <v>732</v>
      </c>
      <c r="C281" s="135"/>
      <c r="D281" s="136" t="s">
        <v>743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744</v>
      </c>
      <c r="D282" s="141" t="s">
        <v>745</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537</v>
      </c>
      <c r="D283" s="141" t="s">
        <v>1495</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990</v>
      </c>
      <c r="D284" s="141" t="s">
        <v>259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72</v>
      </c>
      <c r="D285" s="141" t="s">
        <v>260</v>
      </c>
      <c r="E285" s="142"/>
      <c r="F285" s="143"/>
      <c r="G285" s="172"/>
      <c r="H285" s="144">
        <f t="shared" si="27"/>
        <v>0</v>
      </c>
      <c r="I285" s="145"/>
      <c r="J285" s="145"/>
      <c r="K285" s="145"/>
      <c r="L285" s="145"/>
      <c r="M285" s="146"/>
      <c r="N285" s="146"/>
      <c r="O285" s="147"/>
      <c r="P285" s="25"/>
      <c r="Q285" s="22"/>
    </row>
    <row r="286" spans="1:17" s="30" customFormat="1" ht="15.75" customHeight="1">
      <c r="A286" s="157" t="s">
        <v>1321</v>
      </c>
      <c r="B286" s="166" t="s">
        <v>1195</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261</v>
      </c>
      <c r="B287" s="584" t="s">
        <v>262</v>
      </c>
      <c r="C287" s="135"/>
      <c r="D287" s="136" t="s">
        <v>961</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537</v>
      </c>
      <c r="D288" s="141" t="s">
        <v>263</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264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904</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905</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906</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991</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992</v>
      </c>
      <c r="D294" s="141" t="s">
        <v>993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1398</v>
      </c>
      <c r="B295" s="584" t="s">
        <v>1322</v>
      </c>
      <c r="C295" s="167"/>
      <c r="D295" s="216" t="s">
        <v>961</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994</v>
      </c>
      <c r="D296" s="217" t="s">
        <v>292</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293</v>
      </c>
      <c r="D297" s="217" t="s">
        <v>1837</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537</v>
      </c>
      <c r="D298" s="217" t="s">
        <v>1838</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1839</v>
      </c>
      <c r="D299" s="217" t="s">
        <v>1097</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1268</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1269</v>
      </c>
      <c r="B301" s="584" t="s">
        <v>1323</v>
      </c>
      <c r="C301" s="195"/>
      <c r="D301" s="136" t="s">
        <v>961</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1013</v>
      </c>
      <c r="D302" s="217" t="s">
        <v>249</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72</v>
      </c>
      <c r="D303" s="217" t="s">
        <v>250</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1011</v>
      </c>
      <c r="D304" s="217" t="s">
        <v>42</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1010</v>
      </c>
      <c r="D305" s="217" t="s">
        <v>1793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1296</v>
      </c>
      <c r="D306" s="217" t="s">
        <v>1297</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1298</v>
      </c>
      <c r="D307" s="217" t="s">
        <v>1299</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1270</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1271</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1272</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1273</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1274</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1275</v>
      </c>
      <c r="B318" s="584" t="s">
        <v>1741</v>
      </c>
      <c r="C318" s="195"/>
      <c r="D318" s="136" t="s">
        <v>961</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1994</v>
      </c>
      <c r="D319" s="141" t="s">
        <v>1276</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255</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256</v>
      </c>
      <c r="D321" s="141" t="s">
        <v>257</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1744</v>
      </c>
      <c r="C322" s="195"/>
      <c r="D322" s="136" t="s">
        <v>961</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258</v>
      </c>
      <c r="D323" s="217" t="s">
        <v>107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108</v>
      </c>
      <c r="D324" s="217" t="s">
        <v>109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1568</v>
      </c>
      <c r="D325" s="217" t="s">
        <v>1569</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1570</v>
      </c>
      <c r="D326" s="208" t="s">
        <v>911</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1193</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1698</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137</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138</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884</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596</v>
      </c>
      <c r="C343" s="195"/>
      <c r="D343" s="136" t="s">
        <v>961</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885</v>
      </c>
      <c r="D344" s="141" t="s">
        <v>886</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1568</v>
      </c>
      <c r="D345" s="141" t="s">
        <v>701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702</v>
      </c>
      <c r="D346" s="141" t="s">
        <v>703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704</v>
      </c>
      <c r="D347" s="217" t="s">
        <v>110</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111</v>
      </c>
      <c r="D348" s="208" t="s">
        <v>748</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111</v>
      </c>
      <c r="D349" s="208" t="s">
        <v>866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1777</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1778</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1779</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1780</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1847</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1848</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846</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847</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848</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1699</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1700</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637</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638</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378</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379</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1694</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1695</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1696</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112</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113</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114</v>
      </c>
      <c r="C371" s="195"/>
      <c r="D371" s="136" t="s">
        <v>961</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115</v>
      </c>
      <c r="D372" s="141" t="s">
        <v>1701</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1702</v>
      </c>
      <c r="D373" s="141" t="s">
        <v>1703</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1704</v>
      </c>
      <c r="D374" s="141" t="s">
        <v>1705</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1706</v>
      </c>
      <c r="D375" s="141" t="s">
        <v>277</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1082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278</v>
      </c>
      <c r="D377" s="225" t="s">
        <v>665</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666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667</v>
      </c>
      <c r="D379" s="230" t="s">
        <v>940</v>
      </c>
      <c r="E379" s="172"/>
      <c r="F379" s="143"/>
      <c r="G379" s="172"/>
      <c r="H379" s="144">
        <f t="shared" si="40"/>
        <v>0</v>
      </c>
      <c r="I379" s="145"/>
      <c r="J379" s="145"/>
      <c r="K379" s="145"/>
      <c r="L379" s="219"/>
      <c r="M379" s="146"/>
      <c r="N379" s="146"/>
      <c r="O379" s="147"/>
      <c r="P379" s="25"/>
    </row>
    <row r="380" spans="1:16" ht="32.25" hidden="1">
      <c r="A380" s="585"/>
      <c r="B380" s="585"/>
      <c r="C380" s="167"/>
      <c r="D380" s="230" t="s">
        <v>941</v>
      </c>
      <c r="E380" s="172"/>
      <c r="F380" s="143"/>
      <c r="G380" s="172"/>
      <c r="H380" s="144">
        <f t="shared" si="40"/>
        <v>0</v>
      </c>
      <c r="I380" s="145"/>
      <c r="J380" s="145"/>
      <c r="K380" s="145"/>
      <c r="L380" s="219"/>
      <c r="M380" s="146"/>
      <c r="N380" s="146"/>
      <c r="O380" s="147"/>
      <c r="P380" s="25"/>
    </row>
    <row r="381" spans="1:16" ht="32.25" hidden="1">
      <c r="A381" s="585"/>
      <c r="B381" s="585"/>
      <c r="C381" s="167"/>
      <c r="D381" s="230" t="s">
        <v>942</v>
      </c>
      <c r="E381" s="172"/>
      <c r="F381" s="143"/>
      <c r="G381" s="172"/>
      <c r="H381" s="144">
        <f t="shared" si="40"/>
        <v>0</v>
      </c>
      <c r="I381" s="145"/>
      <c r="J381" s="145"/>
      <c r="K381" s="145"/>
      <c r="L381" s="219"/>
      <c r="M381" s="146"/>
      <c r="N381" s="146"/>
      <c r="O381" s="147"/>
      <c r="P381" s="25"/>
    </row>
    <row r="382" spans="1:16" ht="32.25" hidden="1">
      <c r="A382" s="585"/>
      <c r="B382" s="585"/>
      <c r="C382" s="167"/>
      <c r="D382" s="230" t="s">
        <v>288</v>
      </c>
      <c r="E382" s="172"/>
      <c r="F382" s="143"/>
      <c r="G382" s="172"/>
      <c r="H382" s="144">
        <f t="shared" si="40"/>
        <v>0</v>
      </c>
      <c r="I382" s="145"/>
      <c r="J382" s="145"/>
      <c r="K382" s="145"/>
      <c r="L382" s="219"/>
      <c r="M382" s="146"/>
      <c r="N382" s="146"/>
      <c r="O382" s="147"/>
      <c r="P382" s="25"/>
    </row>
    <row r="383" spans="1:16" ht="48" hidden="1">
      <c r="A383" s="585"/>
      <c r="B383" s="585"/>
      <c r="C383" s="167" t="s">
        <v>289</v>
      </c>
      <c r="D383" s="228" t="s">
        <v>290</v>
      </c>
      <c r="E383" s="172"/>
      <c r="F383" s="143"/>
      <c r="G383" s="172"/>
      <c r="H383" s="169">
        <f t="shared" si="40"/>
        <v>0</v>
      </c>
      <c r="I383" s="163"/>
      <c r="J383" s="163"/>
      <c r="K383" s="163"/>
      <c r="L383" s="231"/>
      <c r="M383" s="182"/>
      <c r="N383" s="182"/>
      <c r="O383" s="183"/>
      <c r="P383" s="25"/>
    </row>
    <row r="384" spans="1:16" ht="15.75" hidden="1">
      <c r="A384" s="585"/>
      <c r="B384" s="585"/>
      <c r="C384" s="197"/>
      <c r="D384" s="228" t="s">
        <v>291</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746</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747</v>
      </c>
      <c r="D386" s="225" t="s">
        <v>1071</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1072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1073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1488</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122</v>
      </c>
      <c r="B391" s="534" t="s">
        <v>298</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1216</v>
      </c>
      <c r="B392" s="595" t="s">
        <v>248</v>
      </c>
      <c r="C392" s="195"/>
      <c r="D392" s="136" t="s">
        <v>961</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351</v>
      </c>
      <c r="D393" s="141" t="s">
        <v>352</v>
      </c>
      <c r="E393" s="142"/>
      <c r="F393" s="143"/>
      <c r="G393" s="172"/>
      <c r="H393" s="144">
        <f t="shared" si="45"/>
        <v>0</v>
      </c>
      <c r="I393" s="163"/>
      <c r="J393" s="163"/>
      <c r="K393" s="163"/>
      <c r="L393" s="145"/>
      <c r="M393" s="146"/>
      <c r="N393" s="182"/>
      <c r="O393" s="182"/>
      <c r="P393" s="25"/>
      <c r="Q393" s="22"/>
    </row>
    <row r="394" spans="1:17" s="30" customFormat="1" ht="18.75" customHeight="1">
      <c r="A394" s="234" t="s">
        <v>1747</v>
      </c>
      <c r="B394" s="235" t="s">
        <v>299</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733</v>
      </c>
      <c r="B395" s="584" t="s">
        <v>300</v>
      </c>
      <c r="C395" s="195"/>
      <c r="D395" s="216" t="s">
        <v>961</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301</v>
      </c>
      <c r="D396" s="208" t="s">
        <v>1200</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1201</v>
      </c>
      <c r="D397" s="217" t="s">
        <v>1202</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1203</v>
      </c>
      <c r="D398" s="217" t="s">
        <v>1204</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1205</v>
      </c>
      <c r="D399" s="217" t="s">
        <v>956</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1721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1722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1723</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1724</v>
      </c>
      <c r="D403" s="217" t="s">
        <v>1725</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1726</v>
      </c>
      <c r="D404" s="217" t="s">
        <v>1727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2008</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573</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574</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575</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576</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577</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952</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953</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954</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1074</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1075</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955</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1199</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1076</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1312</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1077</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1313</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1678</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2034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2035</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15</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2038</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2039</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1845</v>
      </c>
      <c r="E428" s="142"/>
      <c r="F428" s="143"/>
      <c r="G428" s="142"/>
      <c r="H428" s="144">
        <f t="shared" si="50"/>
        <v>257000</v>
      </c>
      <c r="I428" s="145"/>
      <c r="J428" s="145"/>
      <c r="K428" s="145"/>
      <c r="L428" s="247">
        <v>257000</v>
      </c>
      <c r="M428" s="146"/>
      <c r="N428" s="146"/>
      <c r="O428" s="239"/>
      <c r="P428" s="25"/>
      <c r="Q428" s="22"/>
    </row>
    <row r="429" spans="1:17" s="30" customFormat="1" ht="15.75">
      <c r="A429" s="597" t="s">
        <v>734</v>
      </c>
      <c r="B429" s="584" t="s">
        <v>1846</v>
      </c>
      <c r="C429" s="227"/>
      <c r="D429" s="249" t="s">
        <v>961</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279</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1504</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362</v>
      </c>
      <c r="B432" s="584" t="s">
        <v>622</v>
      </c>
      <c r="C432" s="195"/>
      <c r="D432" s="216" t="s">
        <v>961</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1577</v>
      </c>
      <c r="D433" s="217" t="s">
        <v>1300</v>
      </c>
      <c r="E433" s="142"/>
      <c r="F433" s="143"/>
      <c r="G433" s="142"/>
      <c r="H433" s="144">
        <f t="shared" si="50"/>
        <v>0</v>
      </c>
      <c r="I433" s="145"/>
      <c r="J433" s="145"/>
      <c r="K433" s="145"/>
      <c r="L433" s="145"/>
      <c r="M433" s="146"/>
      <c r="N433" s="146"/>
      <c r="O433" s="239"/>
      <c r="P433" s="25"/>
    </row>
    <row r="434" spans="1:16" ht="47.25">
      <c r="A434" s="598"/>
      <c r="B434" s="585"/>
      <c r="C434" s="218" t="s">
        <v>1301</v>
      </c>
      <c r="D434" s="217" t="s">
        <v>1302</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1303</v>
      </c>
      <c r="D435" s="217" t="s">
        <v>359</v>
      </c>
      <c r="E435" s="142"/>
      <c r="F435" s="143"/>
      <c r="G435" s="142"/>
      <c r="H435" s="144">
        <f t="shared" si="50"/>
        <v>0</v>
      </c>
      <c r="I435" s="145"/>
      <c r="J435" s="145"/>
      <c r="K435" s="145"/>
      <c r="L435" s="145"/>
      <c r="M435" s="146"/>
      <c r="N435" s="146"/>
      <c r="O435" s="239"/>
      <c r="P435" s="25"/>
    </row>
    <row r="436" spans="1:16" ht="31.5" customHeight="1" hidden="1">
      <c r="A436" s="598"/>
      <c r="B436" s="585"/>
      <c r="C436" s="218" t="s">
        <v>1146</v>
      </c>
      <c r="D436" s="217" t="s">
        <v>385</v>
      </c>
      <c r="E436" s="142"/>
      <c r="F436" s="143"/>
      <c r="G436" s="142"/>
      <c r="H436" s="144">
        <f t="shared" si="50"/>
        <v>0</v>
      </c>
      <c r="I436" s="145"/>
      <c r="J436" s="145"/>
      <c r="K436" s="145"/>
      <c r="L436" s="145"/>
      <c r="M436" s="146"/>
      <c r="N436" s="146"/>
      <c r="O436" s="239"/>
      <c r="P436" s="25"/>
    </row>
    <row r="437" spans="1:16" ht="47.25">
      <c r="A437" s="598"/>
      <c r="B437" s="585"/>
      <c r="C437" s="218" t="s">
        <v>386</v>
      </c>
      <c r="D437" s="217" t="s">
        <v>1980</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689</v>
      </c>
      <c r="D438" s="217" t="s">
        <v>690</v>
      </c>
      <c r="E438" s="142"/>
      <c r="F438" s="143"/>
      <c r="G438" s="142"/>
      <c r="H438" s="144">
        <f t="shared" si="50"/>
        <v>0</v>
      </c>
      <c r="I438" s="145"/>
      <c r="J438" s="145"/>
      <c r="K438" s="145"/>
      <c r="L438" s="145"/>
      <c r="M438" s="146"/>
      <c r="N438" s="146"/>
      <c r="O438" s="239"/>
      <c r="P438" s="25"/>
    </row>
    <row r="439" spans="1:16" ht="31.5" customHeight="1" hidden="1">
      <c r="A439" s="598"/>
      <c r="B439" s="585"/>
      <c r="C439" s="218" t="s">
        <v>691</v>
      </c>
      <c r="D439" s="217" t="s">
        <v>692</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693</v>
      </c>
      <c r="D440" s="217" t="s">
        <v>1377</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1378</v>
      </c>
      <c r="D441" s="217" t="s">
        <v>1379</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1295</v>
      </c>
      <c r="D442" s="217" t="s">
        <v>316</v>
      </c>
      <c r="E442" s="142"/>
      <c r="F442" s="143"/>
      <c r="G442" s="142"/>
      <c r="H442" s="144">
        <f t="shared" si="50"/>
        <v>0</v>
      </c>
      <c r="I442" s="145"/>
      <c r="J442" s="145"/>
      <c r="K442" s="145"/>
      <c r="L442" s="145"/>
      <c r="M442" s="146"/>
      <c r="N442" s="146"/>
      <c r="O442" s="239"/>
      <c r="P442" s="25"/>
    </row>
    <row r="443" spans="1:16" ht="31.5" customHeight="1" hidden="1">
      <c r="A443" s="598"/>
      <c r="B443" s="585"/>
      <c r="C443" s="167" t="s">
        <v>317</v>
      </c>
      <c r="D443" s="217" t="s">
        <v>318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319</v>
      </c>
      <c r="D444" s="217" t="s">
        <v>320</v>
      </c>
      <c r="E444" s="142"/>
      <c r="F444" s="143"/>
      <c r="G444" s="142"/>
      <c r="H444" s="144">
        <f t="shared" si="50"/>
        <v>0</v>
      </c>
      <c r="I444" s="145"/>
      <c r="J444" s="145"/>
      <c r="K444" s="145"/>
      <c r="L444" s="145"/>
      <c r="M444" s="146"/>
      <c r="N444" s="146"/>
      <c r="O444" s="239"/>
      <c r="P444" s="25"/>
    </row>
    <row r="445" spans="1:16" ht="15.75" customHeight="1" hidden="1">
      <c r="A445" s="598"/>
      <c r="B445" s="585"/>
      <c r="C445" s="536" t="s">
        <v>321</v>
      </c>
      <c r="D445" s="141" t="s">
        <v>130</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131</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946</v>
      </c>
      <c r="E447" s="199"/>
      <c r="F447" s="143"/>
      <c r="G447" s="199"/>
      <c r="H447" s="201">
        <f t="shared" si="50"/>
        <v>0</v>
      </c>
      <c r="I447" s="202"/>
      <c r="J447" s="202"/>
      <c r="K447" s="202"/>
      <c r="L447" s="202"/>
      <c r="M447" s="203"/>
      <c r="N447" s="203"/>
      <c r="O447" s="246"/>
      <c r="P447" s="25"/>
    </row>
    <row r="448" spans="1:16" ht="31.5" customHeight="1" hidden="1">
      <c r="A448" s="598"/>
      <c r="B448" s="585"/>
      <c r="C448" s="167" t="s">
        <v>947</v>
      </c>
      <c r="D448" s="141" t="s">
        <v>374</v>
      </c>
      <c r="E448" s="142"/>
      <c r="F448" s="143"/>
      <c r="G448" s="142"/>
      <c r="H448" s="144">
        <f t="shared" si="50"/>
        <v>0</v>
      </c>
      <c r="I448" s="145"/>
      <c r="J448" s="145"/>
      <c r="K448" s="145"/>
      <c r="L448" s="145"/>
      <c r="M448" s="146"/>
      <c r="N448" s="146"/>
      <c r="O448" s="239"/>
      <c r="P448" s="25"/>
    </row>
    <row r="449" spans="1:16" ht="47.25" customHeight="1" hidden="1">
      <c r="A449" s="598"/>
      <c r="B449" s="585"/>
      <c r="C449" s="167" t="s">
        <v>375</v>
      </c>
      <c r="D449" s="217" t="s">
        <v>139</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140</v>
      </c>
      <c r="D450" s="217" t="s">
        <v>141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142</v>
      </c>
      <c r="E451" s="199"/>
      <c r="F451" s="143"/>
      <c r="G451" s="199"/>
      <c r="H451" s="201">
        <f t="shared" si="50"/>
        <v>88320</v>
      </c>
      <c r="I451" s="202"/>
      <c r="J451" s="202"/>
      <c r="K451" s="202"/>
      <c r="L451" s="202">
        <v>88320</v>
      </c>
      <c r="M451" s="146"/>
      <c r="N451" s="146"/>
      <c r="O451" s="239"/>
      <c r="P451" s="25"/>
    </row>
    <row r="452" spans="1:16" ht="15.75">
      <c r="A452" s="598"/>
      <c r="B452" s="585"/>
      <c r="C452" s="537"/>
      <c r="D452" s="60" t="s">
        <v>143</v>
      </c>
      <c r="E452" s="199"/>
      <c r="F452" s="143"/>
      <c r="G452" s="199"/>
      <c r="H452" s="201">
        <f t="shared" si="50"/>
        <v>84900</v>
      </c>
      <c r="I452" s="202"/>
      <c r="J452" s="202"/>
      <c r="K452" s="202"/>
      <c r="L452" s="202">
        <v>84900</v>
      </c>
      <c r="M452" s="146"/>
      <c r="N452" s="146"/>
      <c r="O452" s="239"/>
      <c r="P452" s="25"/>
    </row>
    <row r="453" spans="1:16" ht="15.75">
      <c r="A453" s="598"/>
      <c r="B453" s="585"/>
      <c r="C453" s="538"/>
      <c r="D453" s="60" t="s">
        <v>144</v>
      </c>
      <c r="E453" s="199"/>
      <c r="F453" s="143"/>
      <c r="G453" s="199"/>
      <c r="H453" s="201">
        <f t="shared" si="50"/>
        <v>12342</v>
      </c>
      <c r="I453" s="202"/>
      <c r="J453" s="202"/>
      <c r="K453" s="202"/>
      <c r="L453" s="202">
        <v>12342</v>
      </c>
      <c r="M453" s="146"/>
      <c r="N453" s="146"/>
      <c r="O453" s="239"/>
      <c r="P453" s="25"/>
    </row>
    <row r="454" spans="1:16" ht="31.5">
      <c r="A454" s="598"/>
      <c r="B454" s="585"/>
      <c r="C454" s="205" t="s">
        <v>145</v>
      </c>
      <c r="D454" s="217" t="s">
        <v>146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147</v>
      </c>
      <c r="D455" s="217" t="s">
        <v>148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936</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937</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938</v>
      </c>
      <c r="E458" s="199"/>
      <c r="F458" s="143"/>
      <c r="G458" s="199"/>
      <c r="H458" s="201">
        <f t="shared" si="55"/>
        <v>0</v>
      </c>
      <c r="I458" s="202"/>
      <c r="J458" s="202"/>
      <c r="K458" s="202"/>
      <c r="L458" s="202"/>
      <c r="M458" s="203"/>
      <c r="N458" s="203"/>
      <c r="O458" s="246"/>
      <c r="P458" s="25"/>
    </row>
    <row r="459" spans="1:16" ht="15.75">
      <c r="A459" s="598"/>
      <c r="B459" s="585"/>
      <c r="C459" s="536" t="s">
        <v>939</v>
      </c>
      <c r="D459" s="217" t="s">
        <v>934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280</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281</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282</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1099</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283</v>
      </c>
      <c r="D464" s="61" t="s">
        <v>284</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285</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287</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286</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1505</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149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615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376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1078</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286</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1505</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149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615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377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508</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509</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510</v>
      </c>
      <c r="E481" s="142"/>
      <c r="F481" s="143"/>
      <c r="G481" s="142"/>
      <c r="H481" s="144">
        <f t="shared" si="55"/>
        <v>677330</v>
      </c>
      <c r="I481" s="202"/>
      <c r="J481" s="202"/>
      <c r="K481" s="145"/>
      <c r="L481" s="247">
        <v>677330</v>
      </c>
      <c r="M481" s="202"/>
      <c r="N481" s="202"/>
      <c r="O481" s="202"/>
      <c r="P481" s="25"/>
    </row>
    <row r="482" spans="1:16" ht="31.5">
      <c r="A482" s="598"/>
      <c r="B482" s="585"/>
      <c r="C482" s="205"/>
      <c r="D482" s="13" t="s">
        <v>1339</v>
      </c>
      <c r="E482" s="142"/>
      <c r="F482" s="143"/>
      <c r="G482" s="142"/>
      <c r="H482" s="144">
        <f t="shared" si="55"/>
        <v>250000</v>
      </c>
      <c r="I482" s="202"/>
      <c r="J482" s="202"/>
      <c r="K482" s="145"/>
      <c r="L482" s="247">
        <v>250000</v>
      </c>
      <c r="M482" s="203"/>
      <c r="N482" s="203"/>
      <c r="O482" s="246"/>
      <c r="P482" s="25"/>
    </row>
    <row r="483" spans="1:16" ht="31.5">
      <c r="A483" s="598"/>
      <c r="B483" s="585"/>
      <c r="C483" s="205"/>
      <c r="D483" s="13" t="s">
        <v>1340</v>
      </c>
      <c r="E483" s="142"/>
      <c r="F483" s="143"/>
      <c r="G483" s="142"/>
      <c r="H483" s="144">
        <f t="shared" si="55"/>
        <v>200000</v>
      </c>
      <c r="I483" s="202"/>
      <c r="J483" s="202"/>
      <c r="K483" s="145"/>
      <c r="L483" s="247">
        <v>200000</v>
      </c>
      <c r="M483" s="203"/>
      <c r="N483" s="203"/>
      <c r="O483" s="246"/>
      <c r="P483" s="25"/>
    </row>
    <row r="484" spans="1:16" ht="31.5">
      <c r="A484" s="598"/>
      <c r="B484" s="585"/>
      <c r="C484" s="205"/>
      <c r="D484" s="13" t="s">
        <v>1341</v>
      </c>
      <c r="E484" s="142"/>
      <c r="F484" s="143"/>
      <c r="G484" s="142"/>
      <c r="H484" s="144">
        <f t="shared" si="55"/>
        <v>53120</v>
      </c>
      <c r="I484" s="202"/>
      <c r="J484" s="202"/>
      <c r="K484" s="145"/>
      <c r="L484" s="247">
        <v>53120</v>
      </c>
      <c r="M484" s="203"/>
      <c r="N484" s="203"/>
      <c r="O484" s="246"/>
      <c r="P484" s="25"/>
    </row>
    <row r="485" spans="1:16" ht="31.5">
      <c r="A485" s="598"/>
      <c r="B485" s="585"/>
      <c r="C485" s="205"/>
      <c r="D485" s="13" t="s">
        <v>1342</v>
      </c>
      <c r="E485" s="142"/>
      <c r="F485" s="143"/>
      <c r="G485" s="142"/>
      <c r="H485" s="144">
        <f t="shared" si="55"/>
        <v>31760</v>
      </c>
      <c r="I485" s="202"/>
      <c r="J485" s="202"/>
      <c r="K485" s="145"/>
      <c r="L485" s="247">
        <v>31760</v>
      </c>
      <c r="M485" s="203"/>
      <c r="N485" s="203"/>
      <c r="O485" s="246"/>
      <c r="P485" s="25"/>
    </row>
    <row r="486" spans="1:16" ht="31.5">
      <c r="A486" s="598"/>
      <c r="B486" s="585"/>
      <c r="C486" s="205"/>
      <c r="D486" s="13" t="s">
        <v>616</v>
      </c>
      <c r="E486" s="142"/>
      <c r="F486" s="143"/>
      <c r="G486" s="142"/>
      <c r="H486" s="144">
        <f t="shared" si="55"/>
        <v>22320</v>
      </c>
      <c r="I486" s="202"/>
      <c r="J486" s="202"/>
      <c r="K486" s="145"/>
      <c r="L486" s="247">
        <v>22320</v>
      </c>
      <c r="M486" s="203"/>
      <c r="N486" s="203"/>
      <c r="O486" s="246"/>
      <c r="P486" s="25"/>
    </row>
    <row r="487" spans="1:16" ht="31.5">
      <c r="A487" s="598"/>
      <c r="B487" s="585"/>
      <c r="C487" s="205"/>
      <c r="D487" s="66" t="s">
        <v>389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390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391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392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393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503</v>
      </c>
      <c r="E492" s="142"/>
      <c r="F492" s="143"/>
      <c r="G492" s="142"/>
      <c r="H492" s="144">
        <f t="shared" si="58"/>
        <v>57890.57</v>
      </c>
      <c r="I492" s="202"/>
      <c r="J492" s="202"/>
      <c r="K492" s="202"/>
      <c r="L492" s="247">
        <v>57890.57</v>
      </c>
      <c r="M492" s="203"/>
      <c r="N492" s="203"/>
      <c r="O492" s="246"/>
      <c r="P492" s="25"/>
    </row>
    <row r="493" spans="1:16" ht="20.25" customHeight="1">
      <c r="A493" s="597" t="s">
        <v>363</v>
      </c>
      <c r="B493" s="584" t="s">
        <v>1682</v>
      </c>
      <c r="C493" s="195"/>
      <c r="D493" s="216" t="s">
        <v>961</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617</v>
      </c>
      <c r="D494" s="217" t="s">
        <v>618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619</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1023</v>
      </c>
      <c r="E496" s="199"/>
      <c r="F496" s="143"/>
      <c r="G496" s="199"/>
      <c r="H496" s="201">
        <f t="shared" si="58"/>
        <v>0</v>
      </c>
      <c r="I496" s="202"/>
      <c r="J496" s="202"/>
      <c r="K496" s="202"/>
      <c r="L496" s="202"/>
      <c r="M496" s="146"/>
      <c r="N496" s="146"/>
      <c r="O496" s="239"/>
      <c r="P496" s="25"/>
    </row>
    <row r="497" spans="1:16" ht="31.5">
      <c r="A497" s="598"/>
      <c r="B497" s="585"/>
      <c r="C497" s="603"/>
      <c r="D497" s="352" t="s">
        <v>1024</v>
      </c>
      <c r="E497" s="199"/>
      <c r="F497" s="143"/>
      <c r="G497" s="199"/>
      <c r="H497" s="201">
        <f t="shared" si="58"/>
        <v>15900</v>
      </c>
      <c r="I497" s="202"/>
      <c r="J497" s="202"/>
      <c r="K497" s="202"/>
      <c r="L497" s="202">
        <v>15900</v>
      </c>
      <c r="M497" s="146"/>
      <c r="N497" s="146"/>
      <c r="O497" s="239"/>
      <c r="P497" s="25"/>
    </row>
    <row r="498" spans="1:16" ht="31.5">
      <c r="A498" s="598"/>
      <c r="B498" s="585"/>
      <c r="C498" s="604"/>
      <c r="D498" s="352" t="s">
        <v>597</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598</v>
      </c>
      <c r="D499" s="217" t="s">
        <v>599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959</v>
      </c>
      <c r="E500" s="142"/>
      <c r="F500" s="143"/>
      <c r="G500" s="142"/>
      <c r="H500" s="144">
        <f t="shared" si="58"/>
        <v>0</v>
      </c>
      <c r="I500" s="145"/>
      <c r="J500" s="145"/>
      <c r="K500" s="145"/>
      <c r="L500" s="145"/>
      <c r="M500" s="146"/>
      <c r="N500" s="146"/>
      <c r="O500" s="239"/>
      <c r="P500" s="25"/>
    </row>
    <row r="501" spans="1:16" ht="31.5">
      <c r="A501" s="598"/>
      <c r="B501" s="585"/>
      <c r="C501" s="135"/>
      <c r="D501" s="217" t="s">
        <v>1025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504</v>
      </c>
      <c r="E502" s="142"/>
      <c r="F502" s="143"/>
      <c r="G502" s="142"/>
      <c r="H502" s="144">
        <f t="shared" si="58"/>
        <v>30000</v>
      </c>
      <c r="I502" s="145"/>
      <c r="J502" s="145"/>
      <c r="K502" s="145"/>
      <c r="L502" s="247">
        <v>30000</v>
      </c>
      <c r="M502" s="146"/>
      <c r="N502" s="146"/>
      <c r="O502" s="239"/>
      <c r="P502" s="25"/>
    </row>
    <row r="503" spans="1:16" ht="31.5">
      <c r="A503" s="598"/>
      <c r="B503" s="585"/>
      <c r="C503" s="135"/>
      <c r="D503" s="13" t="s">
        <v>152</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153</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154</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155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364</v>
      </c>
      <c r="B507" s="590" t="s">
        <v>1026</v>
      </c>
      <c r="C507" s="167"/>
      <c r="D507" s="216" t="s">
        <v>267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268</v>
      </c>
      <c r="D508" s="217" t="s">
        <v>1545</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389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390</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391</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392</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393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1396</v>
      </c>
      <c r="B517" s="584" t="s">
        <v>119</v>
      </c>
      <c r="C517" s="195"/>
      <c r="D517" s="216" t="s">
        <v>961</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394</v>
      </c>
      <c r="D518" s="217" t="s">
        <v>395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396</v>
      </c>
      <c r="D519" s="217" t="s">
        <v>397</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598</v>
      </c>
      <c r="D520" s="217" t="s">
        <v>398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1387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123</v>
      </c>
      <c r="B523" s="534" t="s">
        <v>399</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1216</v>
      </c>
      <c r="B524" s="590" t="s">
        <v>963</v>
      </c>
      <c r="C524" s="195"/>
      <c r="D524" s="216" t="s">
        <v>961</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400</v>
      </c>
      <c r="D525" s="208" t="s">
        <v>401</v>
      </c>
      <c r="E525" s="142"/>
      <c r="F525" s="143"/>
      <c r="G525" s="142"/>
      <c r="H525" s="144">
        <f t="shared" si="63"/>
        <v>0</v>
      </c>
      <c r="I525" s="145"/>
      <c r="J525" s="145"/>
      <c r="K525" s="145"/>
      <c r="L525" s="145"/>
      <c r="M525" s="146"/>
      <c r="N525" s="146"/>
      <c r="O525" s="147"/>
      <c r="P525" s="25"/>
    </row>
    <row r="526" spans="1:16" ht="15.75" customHeight="1" hidden="1">
      <c r="A526" s="588"/>
      <c r="B526" s="591"/>
      <c r="C526" s="167" t="s">
        <v>85</v>
      </c>
      <c r="D526" s="208" t="s">
        <v>86</v>
      </c>
      <c r="E526" s="142"/>
      <c r="F526" s="143"/>
      <c r="G526" s="142"/>
      <c r="H526" s="144">
        <f t="shared" si="63"/>
        <v>0</v>
      </c>
      <c r="I526" s="145"/>
      <c r="J526" s="145"/>
      <c r="K526" s="145"/>
      <c r="L526" s="145"/>
      <c r="M526" s="146"/>
      <c r="N526" s="146"/>
      <c r="O526" s="147"/>
      <c r="P526" s="25"/>
    </row>
    <row r="527" spans="1:16" ht="31.5">
      <c r="A527" s="588"/>
      <c r="B527" s="591"/>
      <c r="C527" s="167" t="s">
        <v>351</v>
      </c>
      <c r="D527" s="208" t="s">
        <v>1308</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1309</v>
      </c>
      <c r="D528" s="208" t="s">
        <v>1657</v>
      </c>
      <c r="E528" s="142"/>
      <c r="F528" s="143"/>
      <c r="G528" s="142"/>
      <c r="H528" s="144">
        <f t="shared" si="63"/>
        <v>0</v>
      </c>
      <c r="I528" s="145"/>
      <c r="J528" s="145"/>
      <c r="K528" s="145"/>
      <c r="L528" s="145"/>
      <c r="M528" s="146"/>
      <c r="N528" s="146"/>
      <c r="O528" s="147"/>
      <c r="P528" s="25"/>
    </row>
    <row r="529" spans="1:16" ht="47.25">
      <c r="A529" s="588"/>
      <c r="B529" s="591"/>
      <c r="C529" s="167"/>
      <c r="D529" s="208" t="s">
        <v>1658</v>
      </c>
      <c r="E529" s="142"/>
      <c r="F529" s="143"/>
      <c r="G529" s="142"/>
      <c r="H529" s="144">
        <f t="shared" si="63"/>
        <v>86900</v>
      </c>
      <c r="I529" s="145"/>
      <c r="J529" s="145"/>
      <c r="K529" s="145"/>
      <c r="L529" s="145">
        <v>86900</v>
      </c>
      <c r="M529" s="146"/>
      <c r="N529" s="146"/>
      <c r="O529" s="147"/>
      <c r="P529" s="25"/>
    </row>
    <row r="530" spans="1:16" ht="47.25">
      <c r="A530" s="588"/>
      <c r="B530" s="591"/>
      <c r="C530" s="148" t="s">
        <v>1659</v>
      </c>
      <c r="D530" s="141" t="s">
        <v>1660</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1661</v>
      </c>
      <c r="E531" s="142"/>
      <c r="F531" s="143"/>
      <c r="G531" s="142"/>
      <c r="H531" s="144">
        <f t="shared" si="63"/>
        <v>0</v>
      </c>
      <c r="I531" s="145"/>
      <c r="J531" s="145"/>
      <c r="K531" s="145"/>
      <c r="L531" s="145"/>
      <c r="M531" s="146"/>
      <c r="N531" s="146"/>
      <c r="O531" s="147"/>
      <c r="P531" s="25"/>
    </row>
    <row r="532" spans="1:16" ht="63" hidden="1">
      <c r="A532" s="588"/>
      <c r="B532" s="591"/>
      <c r="C532" s="148"/>
      <c r="D532" s="14" t="s">
        <v>860</v>
      </c>
      <c r="E532" s="142"/>
      <c r="F532" s="143"/>
      <c r="G532" s="142"/>
      <c r="H532" s="144">
        <f t="shared" si="63"/>
        <v>0</v>
      </c>
      <c r="I532" s="145"/>
      <c r="J532" s="145"/>
      <c r="K532" s="145"/>
      <c r="L532" s="145"/>
      <c r="M532" s="146"/>
      <c r="N532" s="146"/>
      <c r="O532" s="147"/>
      <c r="P532" s="25"/>
    </row>
    <row r="533" spans="1:16" ht="63" hidden="1">
      <c r="A533" s="588"/>
      <c r="B533" s="591"/>
      <c r="C533" s="148"/>
      <c r="D533" s="14" t="s">
        <v>861</v>
      </c>
      <c r="E533" s="142"/>
      <c r="F533" s="143"/>
      <c r="G533" s="142"/>
      <c r="H533" s="144">
        <f t="shared" si="63"/>
        <v>0</v>
      </c>
      <c r="I533" s="145"/>
      <c r="J533" s="145"/>
      <c r="K533" s="145"/>
      <c r="L533" s="145"/>
      <c r="M533" s="146"/>
      <c r="N533" s="146"/>
      <c r="O533" s="147"/>
      <c r="P533" s="25"/>
    </row>
    <row r="534" spans="1:16" ht="31.5" hidden="1">
      <c r="A534" s="589"/>
      <c r="B534" s="592"/>
      <c r="C534" s="148"/>
      <c r="D534" s="141" t="s">
        <v>1662</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1397</v>
      </c>
      <c r="B539" s="261" t="s">
        <v>1716</v>
      </c>
      <c r="C539" s="135"/>
      <c r="D539" s="141" t="s">
        <v>1717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1215</v>
      </c>
      <c r="B540" s="227" t="s">
        <v>304</v>
      </c>
      <c r="C540" s="167" t="s">
        <v>305</v>
      </c>
      <c r="D540" s="196"/>
      <c r="E540" s="142"/>
      <c r="F540" s="143"/>
      <c r="G540" s="142"/>
      <c r="H540" s="144">
        <f t="shared" si="66"/>
        <v>0</v>
      </c>
      <c r="I540" s="145"/>
      <c r="J540" s="145"/>
      <c r="K540" s="165"/>
      <c r="L540" s="145"/>
      <c r="M540" s="146"/>
      <c r="N540" s="146"/>
      <c r="O540" s="147"/>
      <c r="P540" s="25"/>
    </row>
    <row r="541" spans="1:16" ht="15.75" customHeight="1">
      <c r="A541" s="535" t="s">
        <v>1079</v>
      </c>
      <c r="B541" s="590" t="s">
        <v>1067</v>
      </c>
      <c r="C541" s="195"/>
      <c r="D541" s="216" t="s">
        <v>961</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1068</v>
      </c>
      <c r="D542" s="141" t="s">
        <v>1069</v>
      </c>
      <c r="E542" s="142"/>
      <c r="F542" s="143"/>
      <c r="G542" s="142"/>
      <c r="H542" s="144">
        <f t="shared" si="66"/>
        <v>0</v>
      </c>
      <c r="I542" s="145"/>
      <c r="J542" s="145"/>
      <c r="K542" s="145"/>
      <c r="L542" s="145"/>
      <c r="M542" s="146"/>
      <c r="N542" s="146"/>
      <c r="O542" s="147"/>
      <c r="P542" s="25"/>
    </row>
    <row r="543" spans="1:16" ht="31.5" customHeight="1" hidden="1">
      <c r="A543" s="588"/>
      <c r="B543" s="591"/>
      <c r="C543" s="167" t="s">
        <v>1070</v>
      </c>
      <c r="D543" s="208" t="s">
        <v>754</v>
      </c>
      <c r="E543" s="142"/>
      <c r="F543" s="143"/>
      <c r="G543" s="142"/>
      <c r="H543" s="144">
        <f t="shared" si="66"/>
        <v>0</v>
      </c>
      <c r="I543" s="145"/>
      <c r="J543" s="145"/>
      <c r="K543" s="145"/>
      <c r="L543" s="145"/>
      <c r="M543" s="146"/>
      <c r="N543" s="146"/>
      <c r="O543" s="147"/>
      <c r="P543" s="25"/>
    </row>
    <row r="544" spans="1:16" ht="47.25" customHeight="1" hidden="1">
      <c r="A544" s="588"/>
      <c r="B544" s="591"/>
      <c r="C544" s="167" t="s">
        <v>755</v>
      </c>
      <c r="D544" s="208" t="s">
        <v>907</v>
      </c>
      <c r="E544" s="142"/>
      <c r="F544" s="143"/>
      <c r="G544" s="142"/>
      <c r="H544" s="144">
        <f t="shared" si="66"/>
        <v>0</v>
      </c>
      <c r="I544" s="145"/>
      <c r="J544" s="145"/>
      <c r="K544" s="145"/>
      <c r="L544" s="145"/>
      <c r="M544" s="146"/>
      <c r="N544" s="146"/>
      <c r="O544" s="147"/>
      <c r="P544" s="25"/>
    </row>
    <row r="545" spans="1:16" ht="47.25" customHeight="1" hidden="1">
      <c r="A545" s="588"/>
      <c r="B545" s="591"/>
      <c r="C545" s="167" t="s">
        <v>908</v>
      </c>
      <c r="D545" s="141" t="s">
        <v>909</v>
      </c>
      <c r="E545" s="142"/>
      <c r="F545" s="143"/>
      <c r="G545" s="142"/>
      <c r="H545" s="144">
        <f t="shared" si="66"/>
        <v>0</v>
      </c>
      <c r="I545" s="145"/>
      <c r="J545" s="145"/>
      <c r="K545" s="145"/>
      <c r="L545" s="145"/>
      <c r="M545" s="146"/>
      <c r="N545" s="146"/>
      <c r="O545" s="147"/>
      <c r="P545" s="25"/>
    </row>
    <row r="546" spans="1:16" ht="47.25">
      <c r="A546" s="588"/>
      <c r="B546" s="591"/>
      <c r="C546" s="167" t="s">
        <v>910</v>
      </c>
      <c r="D546" s="141" t="s">
        <v>1582</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1283</v>
      </c>
      <c r="E547" s="142"/>
      <c r="F547" s="143"/>
      <c r="G547" s="142"/>
      <c r="H547" s="144">
        <f t="shared" si="66"/>
        <v>0</v>
      </c>
      <c r="I547" s="145"/>
      <c r="J547" s="145"/>
      <c r="K547" s="145"/>
      <c r="L547" s="145"/>
      <c r="M547" s="146"/>
      <c r="N547" s="146"/>
      <c r="O547" s="147"/>
      <c r="P547" s="25"/>
    </row>
    <row r="548" spans="1:16" ht="47.25">
      <c r="A548" s="588"/>
      <c r="B548" s="591"/>
      <c r="C548" s="167" t="s">
        <v>1284</v>
      </c>
      <c r="D548" s="141" t="s">
        <v>1809</v>
      </c>
      <c r="E548" s="142"/>
      <c r="F548" s="143"/>
      <c r="G548" s="142"/>
      <c r="H548" s="144">
        <f t="shared" si="66"/>
        <v>24480</v>
      </c>
      <c r="I548" s="145"/>
      <c r="J548" s="145"/>
      <c r="K548" s="145"/>
      <c r="L548" s="145">
        <v>24480</v>
      </c>
      <c r="M548" s="146"/>
      <c r="N548" s="146"/>
      <c r="O548" s="147"/>
      <c r="P548" s="25"/>
    </row>
    <row r="549" spans="1:16" ht="31.5">
      <c r="A549" s="588"/>
      <c r="B549" s="591"/>
      <c r="C549" s="167"/>
      <c r="D549" s="14" t="s">
        <v>862</v>
      </c>
      <c r="E549" s="142"/>
      <c r="F549" s="143"/>
      <c r="G549" s="142"/>
      <c r="H549" s="144">
        <f t="shared" si="66"/>
        <v>82900</v>
      </c>
      <c r="I549" s="145"/>
      <c r="J549" s="145"/>
      <c r="K549" s="145"/>
      <c r="L549" s="241">
        <v>82900</v>
      </c>
      <c r="M549" s="146"/>
      <c r="N549" s="146"/>
      <c r="O549" s="147"/>
      <c r="P549" s="25"/>
    </row>
    <row r="550" spans="1:16" ht="31.5">
      <c r="A550" s="588"/>
      <c r="B550" s="591"/>
      <c r="C550" s="167"/>
      <c r="D550" s="14" t="s">
        <v>863</v>
      </c>
      <c r="E550" s="142"/>
      <c r="F550" s="143"/>
      <c r="G550" s="142"/>
      <c r="H550" s="144">
        <f t="shared" si="66"/>
        <v>14000</v>
      </c>
      <c r="I550" s="145"/>
      <c r="J550" s="145"/>
      <c r="K550" s="145"/>
      <c r="L550" s="241">
        <v>14000</v>
      </c>
      <c r="M550" s="146"/>
      <c r="N550" s="146"/>
      <c r="O550" s="147"/>
      <c r="P550" s="25"/>
    </row>
    <row r="551" spans="1:16" ht="31.5">
      <c r="A551" s="588"/>
      <c r="B551" s="591"/>
      <c r="C551" s="167"/>
      <c r="D551" s="262" t="s">
        <v>864</v>
      </c>
      <c r="E551" s="142"/>
      <c r="F551" s="143"/>
      <c r="G551" s="142"/>
      <c r="H551" s="144">
        <f t="shared" si="66"/>
        <v>40000</v>
      </c>
      <c r="I551" s="145"/>
      <c r="J551" s="145"/>
      <c r="K551" s="145"/>
      <c r="L551" s="241">
        <v>40000</v>
      </c>
      <c r="M551" s="146"/>
      <c r="N551" s="146"/>
      <c r="O551" s="147"/>
      <c r="P551" s="25"/>
    </row>
    <row r="552" spans="1:16" ht="31.5">
      <c r="A552" s="588"/>
      <c r="B552" s="591"/>
      <c r="C552" s="167"/>
      <c r="D552" s="262" t="s">
        <v>1348</v>
      </c>
      <c r="E552" s="142"/>
      <c r="F552" s="143"/>
      <c r="G552" s="142"/>
      <c r="H552" s="144">
        <f t="shared" si="66"/>
        <v>31000</v>
      </c>
      <c r="I552" s="145"/>
      <c r="J552" s="145"/>
      <c r="K552" s="145"/>
      <c r="L552" s="241">
        <v>31000</v>
      </c>
      <c r="M552" s="146"/>
      <c r="N552" s="146"/>
      <c r="O552" s="147"/>
      <c r="P552" s="25"/>
    </row>
    <row r="553" spans="1:16" ht="63">
      <c r="A553" s="588"/>
      <c r="B553" s="591"/>
      <c r="C553" s="167"/>
      <c r="D553" s="262" t="s">
        <v>134</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44</v>
      </c>
      <c r="E554" s="142"/>
      <c r="F554" s="143"/>
      <c r="G554" s="142"/>
      <c r="H554" s="144">
        <f t="shared" si="66"/>
        <v>12800</v>
      </c>
      <c r="I554" s="145"/>
      <c r="J554" s="145"/>
      <c r="K554" s="145"/>
      <c r="L554" s="241">
        <v>12800</v>
      </c>
      <c r="M554" s="146"/>
      <c r="N554" s="146"/>
      <c r="O554" s="147"/>
      <c r="P554" s="25"/>
    </row>
    <row r="555" spans="1:16" ht="31.5">
      <c r="A555" s="589"/>
      <c r="B555" s="592"/>
      <c r="C555" s="167"/>
      <c r="D555" s="263" t="s">
        <v>45</v>
      </c>
      <c r="E555" s="142"/>
      <c r="F555" s="143"/>
      <c r="G555" s="142"/>
      <c r="H555" s="144">
        <f t="shared" si="66"/>
        <v>10000</v>
      </c>
      <c r="I555" s="145"/>
      <c r="J555" s="145"/>
      <c r="K555" s="145"/>
      <c r="L555" s="241">
        <v>10000</v>
      </c>
      <c r="M555" s="146"/>
      <c r="N555" s="146"/>
      <c r="O555" s="147"/>
      <c r="P555" s="25"/>
    </row>
    <row r="556" spans="1:16" ht="37.5" customHeight="1" hidden="1">
      <c r="A556" s="260" t="s">
        <v>1743</v>
      </c>
      <c r="B556" s="227" t="s">
        <v>1744</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124</v>
      </c>
      <c r="B558" s="534" t="s">
        <v>1194</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1216</v>
      </c>
      <c r="B559" s="584" t="s">
        <v>963</v>
      </c>
      <c r="C559" s="195"/>
      <c r="D559" s="136" t="s">
        <v>1810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351</v>
      </c>
      <c r="D560" s="141" t="s">
        <v>352</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1811</v>
      </c>
      <c r="D561" s="141" t="s">
        <v>1812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125</v>
      </c>
      <c r="B563" s="534" t="s">
        <v>1813</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1216</v>
      </c>
      <c r="B564" s="584" t="s">
        <v>963</v>
      </c>
      <c r="C564" s="135"/>
      <c r="D564" s="136" t="s">
        <v>961</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351</v>
      </c>
      <c r="D565" s="141" t="s">
        <v>352</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1814</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1815</v>
      </c>
      <c r="C567" s="135"/>
      <c r="D567" s="216" t="s">
        <v>961</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1816</v>
      </c>
      <c r="D568" s="217" t="s">
        <v>1817</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1818</v>
      </c>
      <c r="D569" s="217" t="s">
        <v>1819</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898</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899</v>
      </c>
      <c r="D571" s="68" t="s">
        <v>900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901</v>
      </c>
      <c r="D572" s="68" t="s">
        <v>902</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903</v>
      </c>
      <c r="D573" s="68" t="s">
        <v>1829</v>
      </c>
      <c r="E573" s="142"/>
      <c r="F573" s="143"/>
      <c r="G573" s="142"/>
      <c r="H573" s="144">
        <f t="shared" si="68"/>
        <v>0</v>
      </c>
      <c r="I573" s="145"/>
      <c r="J573" s="145"/>
      <c r="K573" s="145"/>
      <c r="L573" s="49"/>
      <c r="M573" s="146"/>
      <c r="N573" s="146"/>
      <c r="O573" s="147"/>
      <c r="P573" s="25"/>
      <c r="Q573" s="22"/>
    </row>
    <row r="574" spans="1:16" ht="63" hidden="1">
      <c r="A574" s="533"/>
      <c r="B574" s="533"/>
      <c r="C574" s="135" t="s">
        <v>1830</v>
      </c>
      <c r="D574" s="68" t="s">
        <v>1084</v>
      </c>
      <c r="E574" s="142"/>
      <c r="F574" s="143"/>
      <c r="G574" s="142"/>
      <c r="H574" s="144">
        <f t="shared" si="68"/>
        <v>0</v>
      </c>
      <c r="I574" s="145"/>
      <c r="J574" s="145"/>
      <c r="K574" s="145"/>
      <c r="L574" s="49"/>
      <c r="M574" s="146"/>
      <c r="N574" s="146"/>
      <c r="O574" s="147"/>
      <c r="P574" s="25"/>
    </row>
    <row r="575" spans="1:16" ht="15.75" hidden="1">
      <c r="A575" s="533"/>
      <c r="B575" s="533"/>
      <c r="C575" s="135"/>
      <c r="D575" s="68" t="s">
        <v>1335</v>
      </c>
      <c r="E575" s="142"/>
      <c r="F575" s="143"/>
      <c r="G575" s="142"/>
      <c r="H575" s="144">
        <f t="shared" si="68"/>
        <v>0</v>
      </c>
      <c r="I575" s="145"/>
      <c r="J575" s="145"/>
      <c r="K575" s="145"/>
      <c r="L575" s="49"/>
      <c r="M575" s="146"/>
      <c r="N575" s="146"/>
      <c r="O575" s="147"/>
      <c r="P575" s="25"/>
    </row>
    <row r="576" spans="1:16" ht="47.25" hidden="1">
      <c r="A576" s="533"/>
      <c r="B576" s="533"/>
      <c r="C576" s="135"/>
      <c r="D576" s="68" t="s">
        <v>1336</v>
      </c>
      <c r="E576" s="142"/>
      <c r="F576" s="143"/>
      <c r="G576" s="142"/>
      <c r="H576" s="144">
        <f t="shared" si="68"/>
        <v>0</v>
      </c>
      <c r="I576" s="145"/>
      <c r="J576" s="145"/>
      <c r="K576" s="145"/>
      <c r="L576" s="49"/>
      <c r="M576" s="146"/>
      <c r="N576" s="146"/>
      <c r="O576" s="147"/>
      <c r="P576" s="25"/>
    </row>
    <row r="577" spans="1:16" ht="47.25" hidden="1">
      <c r="A577" s="533"/>
      <c r="B577" s="533"/>
      <c r="C577" s="135"/>
      <c r="D577" s="68" t="s">
        <v>1337</v>
      </c>
      <c r="E577" s="142"/>
      <c r="F577" s="143"/>
      <c r="G577" s="142"/>
      <c r="H577" s="144">
        <f t="shared" si="68"/>
        <v>0</v>
      </c>
      <c r="I577" s="145"/>
      <c r="J577" s="145"/>
      <c r="K577" s="145"/>
      <c r="L577" s="49"/>
      <c r="M577" s="146"/>
      <c r="N577" s="146"/>
      <c r="O577" s="147"/>
      <c r="P577" s="25"/>
    </row>
    <row r="578" spans="1:16" ht="31.5" hidden="1">
      <c r="A578" s="533"/>
      <c r="B578" s="533"/>
      <c r="C578" s="135"/>
      <c r="D578" s="68" t="s">
        <v>481</v>
      </c>
      <c r="E578" s="142"/>
      <c r="F578" s="143"/>
      <c r="G578" s="142"/>
      <c r="H578" s="144">
        <f t="shared" si="68"/>
        <v>0</v>
      </c>
      <c r="I578" s="145"/>
      <c r="J578" s="145"/>
      <c r="K578" s="145"/>
      <c r="L578" s="49"/>
      <c r="M578" s="146"/>
      <c r="N578" s="146"/>
      <c r="O578" s="147"/>
      <c r="P578" s="25"/>
    </row>
    <row r="579" spans="1:16" ht="31.5" hidden="1">
      <c r="A579" s="533"/>
      <c r="B579" s="533"/>
      <c r="C579" s="135"/>
      <c r="D579" s="68" t="s">
        <v>4</v>
      </c>
      <c r="E579" s="142"/>
      <c r="F579" s="143"/>
      <c r="G579" s="142"/>
      <c r="H579" s="144">
        <f t="shared" si="68"/>
        <v>0</v>
      </c>
      <c r="I579" s="145"/>
      <c r="J579" s="145"/>
      <c r="K579" s="145"/>
      <c r="L579" s="49"/>
      <c r="M579" s="146"/>
      <c r="N579" s="146"/>
      <c r="O579" s="147"/>
      <c r="P579" s="25"/>
    </row>
    <row r="580" spans="1:16" ht="31.5" hidden="1">
      <c r="A580" s="533"/>
      <c r="B580" s="533"/>
      <c r="C580" s="135"/>
      <c r="D580" s="68" t="s">
        <v>1192</v>
      </c>
      <c r="E580" s="142"/>
      <c r="F580" s="143"/>
      <c r="G580" s="142"/>
      <c r="H580" s="144">
        <f t="shared" si="68"/>
        <v>0</v>
      </c>
      <c r="I580" s="145"/>
      <c r="J580" s="145"/>
      <c r="K580" s="145"/>
      <c r="L580" s="49"/>
      <c r="M580" s="146"/>
      <c r="N580" s="146"/>
      <c r="O580" s="147"/>
      <c r="P580" s="25"/>
    </row>
    <row r="581" spans="1:16" ht="31.5" hidden="1">
      <c r="A581" s="533"/>
      <c r="B581" s="533"/>
      <c r="C581" s="135"/>
      <c r="D581" s="68" t="s">
        <v>958</v>
      </c>
      <c r="E581" s="142"/>
      <c r="F581" s="143"/>
      <c r="G581" s="142"/>
      <c r="H581" s="144">
        <f t="shared" si="68"/>
        <v>0</v>
      </c>
      <c r="I581" s="145"/>
      <c r="J581" s="145"/>
      <c r="K581" s="145"/>
      <c r="L581" s="49"/>
      <c r="M581" s="146"/>
      <c r="N581" s="146"/>
      <c r="O581" s="147"/>
      <c r="P581" s="25"/>
    </row>
    <row r="582" spans="1:16" ht="31.5" hidden="1">
      <c r="A582" s="533"/>
      <c r="B582" s="533"/>
      <c r="C582" s="135"/>
      <c r="D582" s="68" t="s">
        <v>40</v>
      </c>
      <c r="E582" s="142"/>
      <c r="F582" s="143"/>
      <c r="G582" s="142"/>
      <c r="H582" s="144">
        <f t="shared" si="68"/>
        <v>0</v>
      </c>
      <c r="I582" s="145"/>
      <c r="J582" s="145"/>
      <c r="K582" s="145"/>
      <c r="L582" s="49"/>
      <c r="M582" s="146"/>
      <c r="N582" s="146"/>
      <c r="O582" s="147"/>
      <c r="P582" s="25"/>
    </row>
    <row r="583" spans="1:16" ht="47.25" hidden="1">
      <c r="A583" s="533"/>
      <c r="B583" s="533"/>
      <c r="C583" s="135"/>
      <c r="D583" s="68" t="s">
        <v>41</v>
      </c>
      <c r="E583" s="142"/>
      <c r="F583" s="143"/>
      <c r="G583" s="142"/>
      <c r="H583" s="144">
        <f t="shared" si="68"/>
        <v>0</v>
      </c>
      <c r="I583" s="145"/>
      <c r="J583" s="145"/>
      <c r="K583" s="145"/>
      <c r="L583" s="49"/>
      <c r="M583" s="146"/>
      <c r="N583" s="146"/>
      <c r="O583" s="147"/>
      <c r="P583" s="25"/>
    </row>
    <row r="584" spans="1:16" ht="31.5" hidden="1">
      <c r="A584" s="533"/>
      <c r="B584" s="533"/>
      <c r="C584" s="135"/>
      <c r="D584" s="68" t="s">
        <v>1278</v>
      </c>
      <c r="E584" s="142"/>
      <c r="F584" s="143"/>
      <c r="G584" s="142"/>
      <c r="H584" s="144">
        <f t="shared" si="68"/>
        <v>0</v>
      </c>
      <c r="I584" s="145"/>
      <c r="J584" s="145"/>
      <c r="K584" s="145"/>
      <c r="L584" s="49"/>
      <c r="M584" s="146"/>
      <c r="N584" s="146"/>
      <c r="O584" s="147"/>
      <c r="P584" s="25"/>
    </row>
    <row r="585" spans="1:16" ht="15.75" hidden="1">
      <c r="A585" s="533"/>
      <c r="B585" s="533"/>
      <c r="C585" s="135"/>
      <c r="D585" s="68" t="s">
        <v>1279</v>
      </c>
      <c r="E585" s="142"/>
      <c r="F585" s="143"/>
      <c r="G585" s="142"/>
      <c r="H585" s="144">
        <f t="shared" si="68"/>
        <v>0</v>
      </c>
      <c r="I585" s="145"/>
      <c r="J585" s="145"/>
      <c r="K585" s="145"/>
      <c r="L585" s="49"/>
      <c r="M585" s="146"/>
      <c r="N585" s="146"/>
      <c r="O585" s="147"/>
      <c r="P585" s="25"/>
    </row>
    <row r="586" spans="1:16" ht="31.5" hidden="1">
      <c r="A586" s="533"/>
      <c r="B586" s="533"/>
      <c r="C586" s="135"/>
      <c r="D586" s="68" t="s">
        <v>1280</v>
      </c>
      <c r="E586" s="142"/>
      <c r="F586" s="143"/>
      <c r="G586" s="142"/>
      <c r="H586" s="144">
        <f t="shared" si="68"/>
        <v>0</v>
      </c>
      <c r="I586" s="145"/>
      <c r="J586" s="145"/>
      <c r="K586" s="145"/>
      <c r="L586" s="49"/>
      <c r="M586" s="146"/>
      <c r="N586" s="146"/>
      <c r="O586" s="147"/>
      <c r="P586" s="25"/>
    </row>
    <row r="587" spans="1:16" ht="31.5" hidden="1">
      <c r="A587" s="533"/>
      <c r="B587" s="533"/>
      <c r="C587" s="135"/>
      <c r="D587" s="68" t="s">
        <v>1281</v>
      </c>
      <c r="E587" s="142"/>
      <c r="F587" s="143"/>
      <c r="G587" s="142"/>
      <c r="H587" s="144">
        <f t="shared" si="68"/>
        <v>0</v>
      </c>
      <c r="I587" s="145"/>
      <c r="J587" s="145"/>
      <c r="K587" s="145"/>
      <c r="L587" s="49"/>
      <c r="M587" s="146"/>
      <c r="N587" s="146"/>
      <c r="O587" s="147"/>
      <c r="P587" s="25"/>
    </row>
    <row r="588" spans="1:16" ht="31.5" hidden="1">
      <c r="A588" s="533"/>
      <c r="B588" s="533"/>
      <c r="C588" s="135"/>
      <c r="D588" s="68" t="s">
        <v>1282</v>
      </c>
      <c r="E588" s="142"/>
      <c r="F588" s="143"/>
      <c r="G588" s="142"/>
      <c r="H588" s="144">
        <f t="shared" si="68"/>
        <v>0</v>
      </c>
      <c r="I588" s="145"/>
      <c r="J588" s="145"/>
      <c r="K588" s="145"/>
      <c r="L588" s="49"/>
      <c r="M588" s="146"/>
      <c r="N588" s="146"/>
      <c r="O588" s="147"/>
      <c r="P588" s="25"/>
    </row>
    <row r="589" spans="1:16" ht="31.5" hidden="1">
      <c r="A589" s="533"/>
      <c r="B589" s="533"/>
      <c r="C589" s="135"/>
      <c r="D589" s="68" t="s">
        <v>1479</v>
      </c>
      <c r="E589" s="142"/>
      <c r="F589" s="143"/>
      <c r="G589" s="142"/>
      <c r="H589" s="144">
        <f t="shared" si="68"/>
        <v>0</v>
      </c>
      <c r="I589" s="145"/>
      <c r="J589" s="145"/>
      <c r="K589" s="145"/>
      <c r="L589" s="49"/>
      <c r="M589" s="146"/>
      <c r="N589" s="146"/>
      <c r="O589" s="147"/>
      <c r="P589" s="25"/>
    </row>
    <row r="590" spans="1:16" ht="31.5" hidden="1">
      <c r="A590" s="533"/>
      <c r="B590" s="533"/>
      <c r="C590" s="135"/>
      <c r="D590" s="68" t="s">
        <v>1480</v>
      </c>
      <c r="E590" s="142"/>
      <c r="F590" s="143"/>
      <c r="G590" s="142"/>
      <c r="H590" s="144">
        <f t="shared" si="68"/>
        <v>0</v>
      </c>
      <c r="I590" s="145"/>
      <c r="J590" s="145"/>
      <c r="K590" s="145"/>
      <c r="L590" s="49"/>
      <c r="M590" s="146"/>
      <c r="N590" s="146"/>
      <c r="O590" s="147"/>
      <c r="P590" s="25"/>
    </row>
    <row r="591" spans="1:16" ht="31.5" hidden="1">
      <c r="A591" s="533"/>
      <c r="B591" s="533"/>
      <c r="C591" s="135"/>
      <c r="D591" s="68" t="s">
        <v>21</v>
      </c>
      <c r="E591" s="142"/>
      <c r="F591" s="143"/>
      <c r="G591" s="142"/>
      <c r="H591" s="144">
        <f t="shared" si="68"/>
        <v>0</v>
      </c>
      <c r="I591" s="145"/>
      <c r="J591" s="145"/>
      <c r="K591" s="145"/>
      <c r="L591" s="49"/>
      <c r="M591" s="146"/>
      <c r="N591" s="146"/>
      <c r="O591" s="147"/>
      <c r="P591" s="25"/>
    </row>
    <row r="592" spans="1:16" ht="15.75" hidden="1">
      <c r="A592" s="533"/>
      <c r="B592" s="533"/>
      <c r="C592" s="135"/>
      <c r="D592" s="68" t="s">
        <v>22</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23</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24</v>
      </c>
      <c r="D599" s="68" t="s">
        <v>25</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1364</v>
      </c>
      <c r="C600" s="195"/>
      <c r="D600" s="216" t="s">
        <v>961</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26</v>
      </c>
      <c r="D601" s="217" t="s">
        <v>27</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1380</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1381</v>
      </c>
      <c r="D603" s="217" t="s">
        <v>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1692</v>
      </c>
      <c r="C604" s="267"/>
      <c r="D604" s="216" t="s">
        <v>961</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10</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951</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1197</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1198</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1165</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1012</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957</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608</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1744</v>
      </c>
      <c r="C613" s="195"/>
      <c r="D613" s="216" t="s">
        <v>961</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609</v>
      </c>
      <c r="D614" s="14" t="s">
        <v>1088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324</v>
      </c>
      <c r="D615" s="14" t="s">
        <v>325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895</v>
      </c>
      <c r="D616" s="14" t="s">
        <v>1108</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1109</v>
      </c>
      <c r="D617" s="14" t="s">
        <v>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1000</v>
      </c>
      <c r="D618" s="14" t="s">
        <v>1001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1002</v>
      </c>
      <c r="D619" s="14" t="s">
        <v>1003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1004</v>
      </c>
      <c r="D620" s="14" t="s">
        <v>1005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1006</v>
      </c>
      <c r="D621" s="14" t="s">
        <v>1007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1008</v>
      </c>
      <c r="D622" s="14" t="s">
        <v>1188</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1166</v>
      </c>
      <c r="D623" s="14" t="s">
        <v>1167</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1168</v>
      </c>
      <c r="D624" s="14" t="s">
        <v>1169</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1170</v>
      </c>
      <c r="D625" s="14" t="s">
        <v>1171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1172</v>
      </c>
      <c r="D626" s="14" t="s">
        <v>1173</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1174</v>
      </c>
      <c r="D627" s="14" t="s">
        <v>1175</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1176</v>
      </c>
      <c r="D628" s="14" t="s">
        <v>761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762</v>
      </c>
      <c r="D629" s="14" t="s">
        <v>757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758</v>
      </c>
      <c r="D630" s="14" t="s">
        <v>2009</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2010</v>
      </c>
      <c r="D631" s="14" t="s">
        <v>2011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2012</v>
      </c>
      <c r="D632" s="14" t="s">
        <v>2013</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2014</v>
      </c>
      <c r="D633" s="14" t="s">
        <v>1355</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1356</v>
      </c>
      <c r="D634" s="14" t="s">
        <v>1357</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1358</v>
      </c>
      <c r="D635" s="14" t="s">
        <v>1359</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1360</v>
      </c>
      <c r="D636" s="14" t="s">
        <v>602</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603</v>
      </c>
      <c r="D637" s="14" t="s">
        <v>604</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984</v>
      </c>
      <c r="D638" s="14" t="s">
        <v>985</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986</v>
      </c>
      <c r="D639" s="269" t="s">
        <v>987</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2002</v>
      </c>
      <c r="D640" s="14" t="s">
        <v>2003</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2004</v>
      </c>
      <c r="D641" s="14" t="s">
        <v>2005</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2006</v>
      </c>
      <c r="D642" s="14" t="s">
        <v>2015</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2016</v>
      </c>
      <c r="D643" s="14" t="s">
        <v>2017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1210</v>
      </c>
      <c r="E644" s="142"/>
      <c r="F644" s="143"/>
      <c r="G644" s="142"/>
      <c r="H644" s="144">
        <f t="shared" si="79"/>
        <v>0</v>
      </c>
      <c r="I644" s="145"/>
      <c r="J644" s="145"/>
      <c r="K644" s="145"/>
      <c r="L644" s="49"/>
      <c r="M644" s="146"/>
      <c r="N644" s="146"/>
      <c r="O644" s="239"/>
      <c r="P644" s="25"/>
    </row>
    <row r="645" spans="1:16" ht="31.5" hidden="1">
      <c r="A645" s="585"/>
      <c r="B645" s="585"/>
      <c r="C645" s="266"/>
      <c r="D645" s="14" t="s">
        <v>1211</v>
      </c>
      <c r="E645" s="142"/>
      <c r="F645" s="143"/>
      <c r="G645" s="142"/>
      <c r="H645" s="144">
        <f t="shared" si="79"/>
        <v>0</v>
      </c>
      <c r="I645" s="145"/>
      <c r="J645" s="145"/>
      <c r="K645" s="145"/>
      <c r="L645" s="49"/>
      <c r="M645" s="146"/>
      <c r="N645" s="146"/>
      <c r="O645" s="239"/>
      <c r="P645" s="25"/>
    </row>
    <row r="646" spans="1:16" ht="31.5" hidden="1">
      <c r="A646" s="585"/>
      <c r="B646" s="585"/>
      <c r="C646" s="266"/>
      <c r="D646" s="14" t="s">
        <v>1212</v>
      </c>
      <c r="E646" s="142"/>
      <c r="F646" s="143"/>
      <c r="G646" s="142"/>
      <c r="H646" s="144">
        <f t="shared" si="79"/>
        <v>0</v>
      </c>
      <c r="I646" s="145"/>
      <c r="J646" s="145"/>
      <c r="K646" s="145"/>
      <c r="L646" s="49"/>
      <c r="M646" s="146"/>
      <c r="N646" s="146"/>
      <c r="O646" s="239"/>
      <c r="P646" s="25"/>
    </row>
    <row r="647" spans="1:16" ht="31.5" hidden="1">
      <c r="A647" s="585"/>
      <c r="B647" s="585"/>
      <c r="C647" s="266"/>
      <c r="D647" s="14" t="s">
        <v>1213</v>
      </c>
      <c r="E647" s="142"/>
      <c r="F647" s="143"/>
      <c r="G647" s="142"/>
      <c r="H647" s="144">
        <f t="shared" si="79"/>
        <v>0</v>
      </c>
      <c r="I647" s="145"/>
      <c r="J647" s="145"/>
      <c r="K647" s="145"/>
      <c r="L647" s="49"/>
      <c r="M647" s="146"/>
      <c r="N647" s="146"/>
      <c r="O647" s="239"/>
      <c r="P647" s="25"/>
    </row>
    <row r="648" spans="1:16" ht="31.5" hidden="1">
      <c r="A648" s="585"/>
      <c r="B648" s="585"/>
      <c r="C648" s="266"/>
      <c r="D648" s="14" t="s">
        <v>1679</v>
      </c>
      <c r="E648" s="142"/>
      <c r="F648" s="143"/>
      <c r="G648" s="142"/>
      <c r="H648" s="144">
        <f t="shared" si="79"/>
        <v>0</v>
      </c>
      <c r="I648" s="145"/>
      <c r="J648" s="145"/>
      <c r="K648" s="145"/>
      <c r="L648" s="49"/>
      <c r="M648" s="146"/>
      <c r="N648" s="146"/>
      <c r="O648" s="239"/>
      <c r="P648" s="25"/>
    </row>
    <row r="649" spans="1:16" ht="47.25" hidden="1">
      <c r="A649" s="585"/>
      <c r="B649" s="585"/>
      <c r="C649" s="266"/>
      <c r="D649" s="14" t="s">
        <v>1698</v>
      </c>
      <c r="E649" s="142"/>
      <c r="F649" s="143"/>
      <c r="G649" s="142"/>
      <c r="H649" s="144">
        <f t="shared" si="79"/>
        <v>0</v>
      </c>
      <c r="I649" s="145"/>
      <c r="J649" s="145"/>
      <c r="K649" s="145"/>
      <c r="L649" s="49"/>
      <c r="M649" s="146"/>
      <c r="N649" s="146"/>
      <c r="O649" s="239"/>
      <c r="P649" s="25"/>
    </row>
    <row r="650" spans="1:16" ht="18.75" hidden="1">
      <c r="A650" s="585"/>
      <c r="B650" s="585"/>
      <c r="C650" s="266" t="s">
        <v>1680</v>
      </c>
      <c r="D650" s="269" t="s">
        <v>1673</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1674</v>
      </c>
      <c r="D651" s="269" t="s">
        <v>1675</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1676</v>
      </c>
      <c r="D652" s="269" t="s">
        <v>1241</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1242</v>
      </c>
      <c r="D653" s="14" t="s">
        <v>1243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1244</v>
      </c>
      <c r="D654" s="14" t="s">
        <v>585</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586</v>
      </c>
      <c r="D656" s="14" t="s">
        <v>587</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727</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46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951</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1314</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1197</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294</v>
      </c>
      <c r="C663" s="270"/>
      <c r="D663" s="71" t="s">
        <v>961</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1315</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1316</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1317</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1318</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1082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1319</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1320</v>
      </c>
      <c r="D670" s="271" t="s">
        <v>1151</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728</v>
      </c>
      <c r="D671" s="271" t="s">
        <v>729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730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302</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303</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1343</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1344</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1808</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1345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1346</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1932</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881</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47</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48</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370</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1917</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505</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1753</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1754</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1755</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1756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1757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1758</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633</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156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157</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158</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159</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160</v>
      </c>
      <c r="D698" s="73" t="s">
        <v>161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371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372</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373</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1822</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1823</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1824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1825</v>
      </c>
      <c r="D705" s="275" t="s">
        <v>1831</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1832</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1833</v>
      </c>
      <c r="D707" s="276" t="s">
        <v>1834</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1835</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1836</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265</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889</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890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891</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892</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893</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894</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2036</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2037</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16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5</v>
      </c>
      <c r="D724" s="271" t="s">
        <v>6</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895</v>
      </c>
      <c r="D725" s="14" t="s">
        <v>7</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1109</v>
      </c>
      <c r="D726" s="14" t="s">
        <v>749</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1004</v>
      </c>
      <c r="D727" s="14" t="s">
        <v>2023</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1168</v>
      </c>
      <c r="D728" s="14" t="s">
        <v>2024</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1356</v>
      </c>
      <c r="D729" s="14" t="s">
        <v>1277</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1174</v>
      </c>
      <c r="D730" s="14" t="s">
        <v>19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20</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252</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253</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254</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310</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736</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1160</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1327</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1328</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1329</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1330</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170</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171</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1311</v>
      </c>
      <c r="E744" s="142"/>
      <c r="F744" s="143"/>
      <c r="G744" s="142"/>
      <c r="H744" s="144">
        <f t="shared" si="85"/>
        <v>0</v>
      </c>
      <c r="I744" s="145"/>
      <c r="J744" s="145"/>
      <c r="K744" s="145"/>
      <c r="L744" s="49"/>
      <c r="M744" s="146"/>
      <c r="N744" s="146"/>
      <c r="O744" s="239"/>
      <c r="P744" s="25"/>
    </row>
    <row r="745" spans="1:16" ht="31.5" hidden="1">
      <c r="A745" s="585"/>
      <c r="B745" s="585"/>
      <c r="C745" s="135"/>
      <c r="D745" s="78" t="s">
        <v>187</v>
      </c>
      <c r="E745" s="142"/>
      <c r="F745" s="143"/>
      <c r="G745" s="142"/>
      <c r="H745" s="144">
        <f t="shared" si="85"/>
        <v>0</v>
      </c>
      <c r="I745" s="145"/>
      <c r="J745" s="145"/>
      <c r="K745" s="145"/>
      <c r="L745" s="49"/>
      <c r="M745" s="146"/>
      <c r="N745" s="146"/>
      <c r="O745" s="239"/>
      <c r="P745" s="25"/>
    </row>
    <row r="746" spans="1:16" ht="31.5" hidden="1">
      <c r="A746" s="585"/>
      <c r="B746" s="585"/>
      <c r="C746" s="135"/>
      <c r="D746" s="78" t="s">
        <v>1995</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1112</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1113</v>
      </c>
      <c r="E748" s="142"/>
      <c r="F748" s="143"/>
      <c r="G748" s="142"/>
      <c r="H748" s="144">
        <f t="shared" si="85"/>
        <v>0</v>
      </c>
      <c r="I748" s="145"/>
      <c r="J748" s="145"/>
      <c r="K748" s="145"/>
      <c r="L748" s="49"/>
      <c r="M748" s="146"/>
      <c r="N748" s="146"/>
      <c r="O748" s="239"/>
      <c r="P748" s="25"/>
    </row>
    <row r="749" spans="1:16" ht="31.5" hidden="1">
      <c r="A749" s="585"/>
      <c r="B749" s="585"/>
      <c r="C749" s="135"/>
      <c r="D749" s="13" t="s">
        <v>1114</v>
      </c>
      <c r="E749" s="142"/>
      <c r="F749" s="143"/>
      <c r="G749" s="142"/>
      <c r="H749" s="144">
        <f t="shared" si="85"/>
        <v>0</v>
      </c>
      <c r="I749" s="145"/>
      <c r="J749" s="145"/>
      <c r="K749" s="145"/>
      <c r="L749" s="49"/>
      <c r="M749" s="146"/>
      <c r="N749" s="146"/>
      <c r="O749" s="239"/>
      <c r="P749" s="25"/>
    </row>
    <row r="750" spans="1:16" ht="47.25" hidden="1">
      <c r="A750" s="585"/>
      <c r="B750" s="585"/>
      <c r="C750" s="135"/>
      <c r="D750" s="13" t="s">
        <v>506</v>
      </c>
      <c r="E750" s="142"/>
      <c r="F750" s="143"/>
      <c r="G750" s="142"/>
      <c r="H750" s="144">
        <f t="shared" si="85"/>
        <v>0</v>
      </c>
      <c r="I750" s="145"/>
      <c r="J750" s="145"/>
      <c r="K750" s="145"/>
      <c r="L750" s="49"/>
      <c r="M750" s="146"/>
      <c r="N750" s="146"/>
      <c r="O750" s="239"/>
      <c r="P750" s="25"/>
    </row>
    <row r="751" spans="1:16" ht="47.25" hidden="1">
      <c r="A751" s="585"/>
      <c r="B751" s="585"/>
      <c r="C751" s="135"/>
      <c r="D751" s="13" t="s">
        <v>507</v>
      </c>
      <c r="E751" s="142"/>
      <c r="F751" s="143"/>
      <c r="G751" s="142"/>
      <c r="H751" s="144">
        <f t="shared" si="85"/>
        <v>0</v>
      </c>
      <c r="I751" s="145"/>
      <c r="J751" s="145"/>
      <c r="K751" s="145"/>
      <c r="L751" s="49"/>
      <c r="M751" s="146"/>
      <c r="N751" s="146"/>
      <c r="O751" s="239"/>
      <c r="P751" s="25"/>
    </row>
    <row r="752" spans="1:16" ht="31.5" hidden="1">
      <c r="A752" s="585"/>
      <c r="B752" s="585"/>
      <c r="C752" s="135"/>
      <c r="D752" s="14" t="s">
        <v>1977</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56</v>
      </c>
      <c r="E753" s="142"/>
      <c r="F753" s="143"/>
      <c r="G753" s="142"/>
      <c r="H753" s="144">
        <f t="shared" si="87"/>
        <v>0</v>
      </c>
      <c r="I753" s="145"/>
      <c r="J753" s="145"/>
      <c r="K753" s="145"/>
      <c r="L753" s="49"/>
      <c r="M753" s="146"/>
      <c r="N753" s="146"/>
      <c r="O753" s="239"/>
      <c r="P753" s="25"/>
    </row>
    <row r="754" spans="1:16" ht="15.75" hidden="1">
      <c r="A754" s="585"/>
      <c r="B754" s="585"/>
      <c r="C754" s="135"/>
      <c r="D754" s="14" t="s">
        <v>333</v>
      </c>
      <c r="E754" s="142"/>
      <c r="F754" s="143"/>
      <c r="G754" s="142"/>
      <c r="H754" s="144">
        <f t="shared" si="87"/>
        <v>0</v>
      </c>
      <c r="I754" s="145"/>
      <c r="J754" s="145"/>
      <c r="K754" s="145"/>
      <c r="L754" s="49"/>
      <c r="M754" s="146"/>
      <c r="N754" s="146"/>
      <c r="O754" s="239"/>
      <c r="P754" s="25"/>
    </row>
    <row r="755" spans="1:16" ht="31.5" hidden="1">
      <c r="A755" s="585"/>
      <c r="B755" s="585"/>
      <c r="C755" s="135"/>
      <c r="D755" s="14" t="s">
        <v>334</v>
      </c>
      <c r="E755" s="142"/>
      <c r="F755" s="143"/>
      <c r="G755" s="142"/>
      <c r="H755" s="144">
        <f t="shared" si="87"/>
        <v>0</v>
      </c>
      <c r="I755" s="145"/>
      <c r="J755" s="145"/>
      <c r="K755" s="145"/>
      <c r="L755" s="49"/>
      <c r="M755" s="146"/>
      <c r="N755" s="146"/>
      <c r="O755" s="239"/>
      <c r="P755" s="25"/>
    </row>
    <row r="756" spans="1:16" ht="47.25" hidden="1">
      <c r="A756" s="585"/>
      <c r="B756" s="585"/>
      <c r="C756" s="135"/>
      <c r="D756" s="13" t="s">
        <v>632</v>
      </c>
      <c r="E756" s="142"/>
      <c r="F756" s="143"/>
      <c r="G756" s="142"/>
      <c r="H756" s="144">
        <f t="shared" si="87"/>
        <v>0</v>
      </c>
      <c r="I756" s="145"/>
      <c r="J756" s="145"/>
      <c r="K756" s="145"/>
      <c r="L756" s="49"/>
      <c r="M756" s="146"/>
      <c r="N756" s="146"/>
      <c r="O756" s="239"/>
      <c r="P756" s="25"/>
    </row>
    <row r="757" spans="1:16" ht="31.5" hidden="1">
      <c r="A757" s="585"/>
      <c r="B757" s="585"/>
      <c r="C757" s="135"/>
      <c r="D757" s="13" t="s">
        <v>572</v>
      </c>
      <c r="E757" s="142"/>
      <c r="F757" s="143"/>
      <c r="G757" s="142"/>
      <c r="H757" s="144">
        <f t="shared" si="87"/>
        <v>0</v>
      </c>
      <c r="I757" s="145"/>
      <c r="J757" s="145"/>
      <c r="K757" s="145"/>
      <c r="L757" s="49"/>
      <c r="M757" s="146"/>
      <c r="N757" s="146"/>
      <c r="O757" s="239"/>
      <c r="P757" s="25"/>
    </row>
    <row r="758" spans="1:16" ht="31.5" hidden="1">
      <c r="A758" s="585"/>
      <c r="B758" s="585"/>
      <c r="C758" s="135"/>
      <c r="D758" s="13" t="s">
        <v>626</v>
      </c>
      <c r="E758" s="142"/>
      <c r="F758" s="143"/>
      <c r="G758" s="142"/>
      <c r="H758" s="144">
        <f t="shared" si="87"/>
        <v>0</v>
      </c>
      <c r="I758" s="145"/>
      <c r="J758" s="145"/>
      <c r="K758" s="145"/>
      <c r="L758" s="49"/>
      <c r="M758" s="146"/>
      <c r="N758" s="146"/>
      <c r="O758" s="239"/>
      <c r="P758" s="25"/>
    </row>
    <row r="759" spans="1:16" ht="15.75" hidden="1">
      <c r="A759" s="585"/>
      <c r="B759" s="585"/>
      <c r="C759" s="135"/>
      <c r="D759" s="14" t="s">
        <v>627</v>
      </c>
      <c r="E759" s="142"/>
      <c r="F759" s="143"/>
      <c r="G759" s="142"/>
      <c r="H759" s="144">
        <f t="shared" si="87"/>
        <v>0</v>
      </c>
      <c r="I759" s="145"/>
      <c r="J759" s="145"/>
      <c r="K759" s="145"/>
      <c r="L759" s="49"/>
      <c r="M759" s="146"/>
      <c r="N759" s="146"/>
      <c r="O759" s="239"/>
      <c r="P759" s="25"/>
    </row>
    <row r="760" spans="1:16" ht="47.25" hidden="1">
      <c r="A760" s="585"/>
      <c r="B760" s="585"/>
      <c r="C760" s="135"/>
      <c r="D760" s="13" t="s">
        <v>483</v>
      </c>
      <c r="E760" s="142"/>
      <c r="F760" s="143"/>
      <c r="G760" s="142"/>
      <c r="H760" s="144">
        <f t="shared" si="87"/>
        <v>0</v>
      </c>
      <c r="I760" s="145"/>
      <c r="J760" s="145"/>
      <c r="K760" s="145"/>
      <c r="L760" s="49"/>
      <c r="M760" s="146"/>
      <c r="N760" s="146"/>
      <c r="O760" s="239"/>
      <c r="P760" s="25"/>
    </row>
    <row r="761" spans="1:16" ht="15.75" hidden="1">
      <c r="A761" s="585"/>
      <c r="B761" s="585"/>
      <c r="C761" s="135"/>
      <c r="D761" s="80" t="s">
        <v>840</v>
      </c>
      <c r="E761" s="142"/>
      <c r="F761" s="143"/>
      <c r="G761" s="142"/>
      <c r="H761" s="144">
        <f t="shared" si="87"/>
        <v>0</v>
      </c>
      <c r="I761" s="145"/>
      <c r="J761" s="145"/>
      <c r="K761" s="145"/>
      <c r="L761" s="49"/>
      <c r="M761" s="146"/>
      <c r="N761" s="146"/>
      <c r="O761" s="239"/>
      <c r="P761" s="25"/>
    </row>
    <row r="762" spans="1:16" ht="15.75" hidden="1">
      <c r="A762" s="585"/>
      <c r="B762" s="585"/>
      <c r="C762" s="135"/>
      <c r="D762" s="79" t="s">
        <v>841</v>
      </c>
      <c r="E762" s="142"/>
      <c r="F762" s="143"/>
      <c r="G762" s="142"/>
      <c r="H762" s="144">
        <f t="shared" si="87"/>
        <v>0</v>
      </c>
      <c r="I762" s="145"/>
      <c r="J762" s="145"/>
      <c r="K762" s="145"/>
      <c r="L762" s="49"/>
      <c r="M762" s="146"/>
      <c r="N762" s="146"/>
      <c r="O762" s="239"/>
      <c r="P762" s="25"/>
    </row>
    <row r="763" spans="1:16" ht="31.5" hidden="1">
      <c r="A763" s="585"/>
      <c r="B763" s="585"/>
      <c r="C763" s="135"/>
      <c r="D763" s="13" t="s">
        <v>1968</v>
      </c>
      <c r="E763" s="142"/>
      <c r="F763" s="143"/>
      <c r="G763" s="142"/>
      <c r="H763" s="144">
        <f t="shared" si="87"/>
        <v>0</v>
      </c>
      <c r="I763" s="145"/>
      <c r="J763" s="145"/>
      <c r="K763" s="145"/>
      <c r="L763" s="49"/>
      <c r="M763" s="146"/>
      <c r="N763" s="146"/>
      <c r="O763" s="239"/>
      <c r="P763" s="25"/>
    </row>
    <row r="764" spans="1:16" ht="31.5" hidden="1">
      <c r="A764" s="585"/>
      <c r="B764" s="585"/>
      <c r="C764" s="135"/>
      <c r="D764" s="13" t="s">
        <v>1969</v>
      </c>
      <c r="E764" s="142"/>
      <c r="F764" s="143"/>
      <c r="G764" s="142"/>
      <c r="H764" s="144">
        <f t="shared" si="87"/>
        <v>0</v>
      </c>
      <c r="I764" s="145"/>
      <c r="J764" s="145"/>
      <c r="K764" s="145"/>
      <c r="L764" s="49"/>
      <c r="M764" s="146"/>
      <c r="N764" s="146"/>
      <c r="O764" s="239"/>
      <c r="P764" s="25"/>
    </row>
    <row r="765" spans="1:16" ht="47.25" hidden="1">
      <c r="A765" s="585"/>
      <c r="B765" s="585"/>
      <c r="C765" s="135"/>
      <c r="D765" s="79" t="s">
        <v>1970</v>
      </c>
      <c r="E765" s="142"/>
      <c r="F765" s="143"/>
      <c r="G765" s="142"/>
      <c r="H765" s="144">
        <f t="shared" si="87"/>
        <v>0</v>
      </c>
      <c r="I765" s="145"/>
      <c r="J765" s="145"/>
      <c r="K765" s="145"/>
      <c r="L765" s="49"/>
      <c r="M765" s="146"/>
      <c r="N765" s="146"/>
      <c r="O765" s="239"/>
      <c r="P765" s="25"/>
    </row>
    <row r="766" spans="1:16" ht="47.25" hidden="1">
      <c r="A766" s="585"/>
      <c r="B766" s="585"/>
      <c r="C766" s="135"/>
      <c r="D766" s="79" t="s">
        <v>1853</v>
      </c>
      <c r="E766" s="142"/>
      <c r="F766" s="143"/>
      <c r="G766" s="142"/>
      <c r="H766" s="144">
        <f t="shared" si="87"/>
        <v>0</v>
      </c>
      <c r="I766" s="145"/>
      <c r="J766" s="145"/>
      <c r="K766" s="145"/>
      <c r="L766" s="49"/>
      <c r="M766" s="146"/>
      <c r="N766" s="146"/>
      <c r="O766" s="239"/>
      <c r="P766" s="25"/>
    </row>
    <row r="767" spans="1:16" ht="31.5" hidden="1">
      <c r="A767" s="585"/>
      <c r="B767" s="585"/>
      <c r="C767" s="135"/>
      <c r="D767" s="81" t="s">
        <v>1854</v>
      </c>
      <c r="E767" s="142"/>
      <c r="F767" s="143"/>
      <c r="G767" s="142"/>
      <c r="H767" s="144">
        <f t="shared" si="87"/>
        <v>0</v>
      </c>
      <c r="I767" s="145"/>
      <c r="J767" s="145"/>
      <c r="K767" s="145"/>
      <c r="L767" s="49"/>
      <c r="M767" s="146"/>
      <c r="N767" s="146"/>
      <c r="O767" s="239"/>
      <c r="P767" s="25"/>
    </row>
    <row r="768" spans="1:16" ht="47.25" hidden="1">
      <c r="A768" s="585"/>
      <c r="B768" s="585"/>
      <c r="C768" s="135"/>
      <c r="D768" s="13" t="s">
        <v>571</v>
      </c>
      <c r="E768" s="142"/>
      <c r="F768" s="143"/>
      <c r="G768" s="142"/>
      <c r="H768" s="144">
        <f t="shared" si="87"/>
        <v>0</v>
      </c>
      <c r="I768" s="145"/>
      <c r="J768" s="145"/>
      <c r="K768" s="145"/>
      <c r="L768" s="49"/>
      <c r="M768" s="146"/>
      <c r="N768" s="146"/>
      <c r="O768" s="239"/>
      <c r="P768" s="25"/>
    </row>
    <row r="769" spans="1:16" ht="47.25" hidden="1">
      <c r="A769" s="585"/>
      <c r="B769" s="585"/>
      <c r="C769" s="135"/>
      <c r="D769" s="13" t="s">
        <v>851</v>
      </c>
      <c r="E769" s="142"/>
      <c r="F769" s="143"/>
      <c r="G769" s="142"/>
      <c r="H769" s="144">
        <f t="shared" si="87"/>
        <v>0</v>
      </c>
      <c r="I769" s="145"/>
      <c r="J769" s="145"/>
      <c r="K769" s="145"/>
      <c r="L769" s="49"/>
      <c r="M769" s="146"/>
      <c r="N769" s="146"/>
      <c r="O769" s="239"/>
      <c r="P769" s="25"/>
    </row>
    <row r="770" spans="1:16" ht="31.5" hidden="1">
      <c r="A770" s="585"/>
      <c r="B770" s="585"/>
      <c r="C770" s="135"/>
      <c r="D770" s="13" t="s">
        <v>852</v>
      </c>
      <c r="E770" s="142"/>
      <c r="F770" s="143"/>
      <c r="G770" s="142"/>
      <c r="H770" s="144">
        <f t="shared" si="87"/>
        <v>0</v>
      </c>
      <c r="I770" s="145"/>
      <c r="J770" s="145"/>
      <c r="K770" s="145"/>
      <c r="L770" s="49"/>
      <c r="M770" s="146"/>
      <c r="N770" s="146"/>
      <c r="O770" s="239"/>
      <c r="P770" s="25"/>
    </row>
    <row r="771" spans="1:16" ht="31.5" hidden="1">
      <c r="A771" s="585"/>
      <c r="B771" s="585"/>
      <c r="C771" s="135"/>
      <c r="D771" s="13" t="s">
        <v>57</v>
      </c>
      <c r="E771" s="142"/>
      <c r="F771" s="143"/>
      <c r="G771" s="142"/>
      <c r="H771" s="144">
        <f t="shared" si="87"/>
        <v>0</v>
      </c>
      <c r="I771" s="145"/>
      <c r="J771" s="145"/>
      <c r="K771" s="145"/>
      <c r="L771" s="49"/>
      <c r="M771" s="146"/>
      <c r="N771" s="146"/>
      <c r="O771" s="239"/>
      <c r="P771" s="25"/>
    </row>
    <row r="772" spans="1:16" ht="31.5" hidden="1">
      <c r="A772" s="585"/>
      <c r="B772" s="585"/>
      <c r="C772" s="135"/>
      <c r="D772" s="13" t="s">
        <v>58</v>
      </c>
      <c r="E772" s="142"/>
      <c r="F772" s="143"/>
      <c r="G772" s="142"/>
      <c r="H772" s="144">
        <f t="shared" si="87"/>
        <v>0</v>
      </c>
      <c r="I772" s="145"/>
      <c r="J772" s="145"/>
      <c r="K772" s="145"/>
      <c r="L772" s="49"/>
      <c r="M772" s="146"/>
      <c r="N772" s="146"/>
      <c r="O772" s="239"/>
      <c r="P772" s="25"/>
    </row>
    <row r="773" spans="1:16" ht="31.5" hidden="1">
      <c r="A773" s="585"/>
      <c r="B773" s="585"/>
      <c r="C773" s="135"/>
      <c r="D773" s="13" t="s">
        <v>59</v>
      </c>
      <c r="E773" s="142"/>
      <c r="F773" s="143"/>
      <c r="G773" s="142"/>
      <c r="H773" s="144">
        <f t="shared" si="87"/>
        <v>0</v>
      </c>
      <c r="I773" s="145"/>
      <c r="J773" s="145"/>
      <c r="K773" s="145"/>
      <c r="L773" s="49"/>
      <c r="M773" s="146"/>
      <c r="N773" s="146"/>
      <c r="O773" s="239"/>
      <c r="P773" s="25"/>
    </row>
    <row r="774" spans="1:16" ht="15.75" hidden="1">
      <c r="A774" s="585"/>
      <c r="B774" s="585"/>
      <c r="C774" s="135"/>
      <c r="D774" s="13" t="s">
        <v>60</v>
      </c>
      <c r="E774" s="142"/>
      <c r="F774" s="143"/>
      <c r="G774" s="142"/>
      <c r="H774" s="144">
        <f t="shared" si="87"/>
        <v>0</v>
      </c>
      <c r="I774" s="145"/>
      <c r="J774" s="145"/>
      <c r="K774" s="145"/>
      <c r="L774" s="49"/>
      <c r="M774" s="146"/>
      <c r="N774" s="146"/>
      <c r="O774" s="239"/>
      <c r="P774" s="25"/>
    </row>
    <row r="775" spans="1:16" ht="31.5" hidden="1">
      <c r="A775" s="585"/>
      <c r="B775" s="585"/>
      <c r="C775" s="135"/>
      <c r="D775" s="13" t="s">
        <v>136</v>
      </c>
      <c r="E775" s="142"/>
      <c r="F775" s="143"/>
      <c r="G775" s="142"/>
      <c r="H775" s="144">
        <f t="shared" si="87"/>
        <v>0</v>
      </c>
      <c r="I775" s="145"/>
      <c r="J775" s="145"/>
      <c r="K775" s="145"/>
      <c r="L775" s="49"/>
      <c r="M775" s="146"/>
      <c r="N775" s="146"/>
      <c r="O775" s="239"/>
      <c r="P775" s="25"/>
    </row>
    <row r="776" spans="1:16" ht="31.5" hidden="1">
      <c r="A776" s="585"/>
      <c r="B776" s="585"/>
      <c r="C776" s="135"/>
      <c r="D776" s="13" t="s">
        <v>1452</v>
      </c>
      <c r="E776" s="142"/>
      <c r="F776" s="143"/>
      <c r="G776" s="142"/>
      <c r="H776" s="144">
        <f t="shared" si="87"/>
        <v>0</v>
      </c>
      <c r="I776" s="145"/>
      <c r="J776" s="145"/>
      <c r="K776" s="145"/>
      <c r="L776" s="49"/>
      <c r="M776" s="146"/>
      <c r="N776" s="146"/>
      <c r="O776" s="239"/>
      <c r="P776" s="25"/>
    </row>
    <row r="777" spans="1:16" ht="31.5" hidden="1">
      <c r="A777" s="585"/>
      <c r="B777" s="585"/>
      <c r="C777" s="135"/>
      <c r="D777" s="13" t="s">
        <v>1978</v>
      </c>
      <c r="E777" s="142"/>
      <c r="F777" s="143"/>
      <c r="G777" s="142"/>
      <c r="H777" s="144">
        <f t="shared" si="87"/>
        <v>0</v>
      </c>
      <c r="I777" s="145"/>
      <c r="J777" s="145"/>
      <c r="K777" s="145"/>
      <c r="L777" s="49"/>
      <c r="M777" s="146"/>
      <c r="N777" s="146"/>
      <c r="O777" s="239"/>
      <c r="P777" s="25"/>
    </row>
    <row r="778" spans="1:16" ht="31.5" hidden="1">
      <c r="A778" s="585"/>
      <c r="B778" s="585"/>
      <c r="C778" s="135"/>
      <c r="D778" s="13" t="s">
        <v>1710</v>
      </c>
      <c r="E778" s="142"/>
      <c r="F778" s="143"/>
      <c r="G778" s="142"/>
      <c r="H778" s="144">
        <f t="shared" si="87"/>
        <v>0</v>
      </c>
      <c r="I778" s="145"/>
      <c r="J778" s="145"/>
      <c r="K778" s="145"/>
      <c r="L778" s="49"/>
      <c r="M778" s="146"/>
      <c r="N778" s="146"/>
      <c r="O778" s="239"/>
      <c r="P778" s="25"/>
    </row>
    <row r="779" spans="1:16" ht="31.5" hidden="1">
      <c r="A779" s="585"/>
      <c r="B779" s="585"/>
      <c r="C779" s="135"/>
      <c r="D779" s="13" t="s">
        <v>1807</v>
      </c>
      <c r="E779" s="142"/>
      <c r="F779" s="143"/>
      <c r="G779" s="142"/>
      <c r="H779" s="144">
        <f t="shared" si="87"/>
        <v>0</v>
      </c>
      <c r="I779" s="145"/>
      <c r="J779" s="145"/>
      <c r="K779" s="145"/>
      <c r="L779" s="49"/>
      <c r="M779" s="146"/>
      <c r="N779" s="146"/>
      <c r="O779" s="239"/>
      <c r="P779" s="25"/>
    </row>
    <row r="780" spans="1:16" ht="31.5" hidden="1">
      <c r="A780" s="585"/>
      <c r="B780" s="585"/>
      <c r="C780" s="135"/>
      <c r="D780" s="13" t="s">
        <v>1386</v>
      </c>
      <c r="E780" s="142"/>
      <c r="F780" s="143"/>
      <c r="G780" s="142"/>
      <c r="H780" s="144">
        <f t="shared" si="87"/>
        <v>0</v>
      </c>
      <c r="I780" s="145"/>
      <c r="J780" s="145"/>
      <c r="K780" s="145"/>
      <c r="L780" s="49"/>
      <c r="M780" s="146"/>
      <c r="N780" s="146"/>
      <c r="O780" s="239"/>
      <c r="P780" s="25"/>
    </row>
    <row r="781" spans="1:16" ht="31.5" hidden="1">
      <c r="A781" s="585"/>
      <c r="B781" s="585"/>
      <c r="C781" s="135"/>
      <c r="D781" s="13" t="s">
        <v>634</v>
      </c>
      <c r="E781" s="142"/>
      <c r="F781" s="143"/>
      <c r="G781" s="142"/>
      <c r="H781" s="144">
        <f t="shared" si="87"/>
        <v>0</v>
      </c>
      <c r="I781" s="145"/>
      <c r="J781" s="145"/>
      <c r="K781" s="145"/>
      <c r="L781" s="49"/>
      <c r="M781" s="146"/>
      <c r="N781" s="146"/>
      <c r="O781" s="239"/>
      <c r="P781" s="25"/>
    </row>
    <row r="782" spans="1:16" ht="15.75" hidden="1">
      <c r="A782" s="585"/>
      <c r="B782" s="585"/>
      <c r="C782" s="135"/>
      <c r="D782" s="13" t="s">
        <v>1931</v>
      </c>
      <c r="E782" s="142"/>
      <c r="F782" s="143"/>
      <c r="G782" s="142"/>
      <c r="H782" s="144">
        <f t="shared" si="87"/>
        <v>0</v>
      </c>
      <c r="I782" s="145"/>
      <c r="J782" s="145"/>
      <c r="K782" s="145"/>
      <c r="L782" s="49"/>
      <c r="M782" s="146"/>
      <c r="N782" s="146"/>
      <c r="O782" s="239"/>
      <c r="P782" s="25"/>
    </row>
    <row r="783" spans="1:16" ht="15.75" hidden="1">
      <c r="A783" s="585"/>
      <c r="B783" s="585"/>
      <c r="C783" s="135"/>
      <c r="D783" s="13" t="s">
        <v>1697</v>
      </c>
      <c r="E783" s="142"/>
      <c r="F783" s="143"/>
      <c r="G783" s="142"/>
      <c r="H783" s="144">
        <f t="shared" si="87"/>
        <v>0</v>
      </c>
      <c r="I783" s="145"/>
      <c r="J783" s="145"/>
      <c r="K783" s="145"/>
      <c r="L783" s="49"/>
      <c r="M783" s="146"/>
      <c r="N783" s="146"/>
      <c r="O783" s="239"/>
      <c r="P783" s="25"/>
    </row>
    <row r="784" spans="1:16" ht="31.5" hidden="1">
      <c r="A784" s="585"/>
      <c r="B784" s="585"/>
      <c r="C784" s="135"/>
      <c r="D784" s="13" t="s">
        <v>2020</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2021</v>
      </c>
      <c r="E785" s="142"/>
      <c r="F785" s="143"/>
      <c r="G785" s="142"/>
      <c r="H785" s="144">
        <f t="shared" si="88"/>
        <v>0</v>
      </c>
      <c r="I785" s="145"/>
      <c r="J785" s="145"/>
      <c r="K785" s="145"/>
      <c r="L785" s="49"/>
      <c r="M785" s="146"/>
      <c r="N785" s="146"/>
      <c r="O785" s="239"/>
      <c r="P785" s="25"/>
    </row>
    <row r="786" spans="1:16" ht="31.5" hidden="1">
      <c r="A786" s="585"/>
      <c r="B786" s="585"/>
      <c r="C786" s="135"/>
      <c r="D786" s="13" t="s">
        <v>2022</v>
      </c>
      <c r="E786" s="142"/>
      <c r="F786" s="143"/>
      <c r="G786" s="142"/>
      <c r="H786" s="144">
        <f t="shared" si="88"/>
        <v>0</v>
      </c>
      <c r="I786" s="145"/>
      <c r="J786" s="145"/>
      <c r="K786" s="145"/>
      <c r="L786" s="49"/>
      <c r="M786" s="146"/>
      <c r="N786" s="146"/>
      <c r="O786" s="239"/>
      <c r="P786" s="25"/>
    </row>
    <row r="787" spans="1:16" ht="31.5" hidden="1">
      <c r="A787" s="585"/>
      <c r="B787" s="585"/>
      <c r="C787" s="135"/>
      <c r="D787" s="13" t="s">
        <v>1511</v>
      </c>
      <c r="E787" s="142"/>
      <c r="F787" s="143"/>
      <c r="G787" s="142"/>
      <c r="H787" s="144">
        <f t="shared" si="88"/>
        <v>0</v>
      </c>
      <c r="I787" s="145"/>
      <c r="J787" s="145"/>
      <c r="K787" s="145"/>
      <c r="L787" s="49"/>
      <c r="M787" s="146"/>
      <c r="N787" s="146"/>
      <c r="O787" s="239"/>
      <c r="P787" s="25"/>
    </row>
    <row r="788" spans="1:16" ht="31.5" hidden="1">
      <c r="A788" s="585"/>
      <c r="B788" s="585"/>
      <c r="C788" s="135"/>
      <c r="D788" s="13" t="s">
        <v>1512</v>
      </c>
      <c r="E788" s="142"/>
      <c r="F788" s="143"/>
      <c r="G788" s="142"/>
      <c r="H788" s="144">
        <f t="shared" si="88"/>
        <v>0</v>
      </c>
      <c r="I788" s="145"/>
      <c r="J788" s="145"/>
      <c r="K788" s="145"/>
      <c r="L788" s="49"/>
      <c r="M788" s="146"/>
      <c r="N788" s="146"/>
      <c r="O788" s="239"/>
      <c r="P788" s="25"/>
    </row>
    <row r="789" spans="1:16" ht="31.5" hidden="1">
      <c r="A789" s="585"/>
      <c r="B789" s="585"/>
      <c r="C789" s="135"/>
      <c r="D789" s="14" t="s">
        <v>1513</v>
      </c>
      <c r="E789" s="142"/>
      <c r="F789" s="143"/>
      <c r="G789" s="142"/>
      <c r="H789" s="144">
        <f t="shared" si="88"/>
        <v>0</v>
      </c>
      <c r="I789" s="145"/>
      <c r="J789" s="145"/>
      <c r="K789" s="145"/>
      <c r="L789" s="49"/>
      <c r="M789" s="146"/>
      <c r="N789" s="146"/>
      <c r="O789" s="239"/>
      <c r="P789" s="25"/>
    </row>
    <row r="790" spans="1:16" ht="31.5" hidden="1">
      <c r="A790" s="585"/>
      <c r="B790" s="585"/>
      <c r="C790" s="135"/>
      <c r="D790" s="14" t="s">
        <v>1514</v>
      </c>
      <c r="E790" s="142"/>
      <c r="F790" s="143"/>
      <c r="G790" s="142"/>
      <c r="H790" s="144">
        <f t="shared" si="88"/>
        <v>0</v>
      </c>
      <c r="I790" s="145"/>
      <c r="J790" s="145"/>
      <c r="K790" s="145"/>
      <c r="L790" s="49"/>
      <c r="M790" s="146"/>
      <c r="N790" s="146"/>
      <c r="O790" s="239"/>
      <c r="P790" s="25"/>
    </row>
    <row r="791" spans="1:16" ht="31.5" hidden="1">
      <c r="A791" s="585"/>
      <c r="B791" s="585"/>
      <c r="C791" s="135"/>
      <c r="D791" s="13" t="s">
        <v>1532</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76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77</v>
      </c>
      <c r="D816" s="276" t="s">
        <v>78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79</v>
      </c>
      <c r="D817" s="276" t="s">
        <v>668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80</v>
      </c>
      <c r="D818" s="276" t="s">
        <v>81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1820</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1334</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1015</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80</v>
      </c>
      <c r="D822" s="285" t="s">
        <v>1016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1017</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1018</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1019</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80</v>
      </c>
      <c r="D826" s="285" t="s">
        <v>1016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1100</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1020</v>
      </c>
      <c r="C828" s="195"/>
      <c r="D828" s="216" t="s">
        <v>961</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1021</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1022</v>
      </c>
      <c r="D830" s="269" t="s">
        <v>712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127</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1216</v>
      </c>
      <c r="B833" s="584" t="s">
        <v>963</v>
      </c>
      <c r="C833" s="195"/>
      <c r="D833" s="136" t="s">
        <v>961</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713</v>
      </c>
      <c r="D834" s="141" t="s">
        <v>714</v>
      </c>
      <c r="E834" s="142"/>
      <c r="F834" s="143"/>
      <c r="G834" s="142"/>
      <c r="H834" s="144">
        <f t="shared" si="91"/>
        <v>0</v>
      </c>
      <c r="I834" s="145"/>
      <c r="J834" s="145"/>
      <c r="K834" s="145"/>
      <c r="L834" s="145"/>
      <c r="M834" s="146"/>
      <c r="N834" s="146"/>
      <c r="O834" s="239"/>
      <c r="P834" s="25" t="s">
        <v>715</v>
      </c>
      <c r="Q834" s="22"/>
    </row>
    <row r="835" spans="1:17" s="45" customFormat="1" ht="15.75" hidden="1">
      <c r="A835" s="582"/>
      <c r="B835" s="585"/>
      <c r="C835" s="135" t="s">
        <v>716</v>
      </c>
      <c r="D835" s="141" t="s">
        <v>717</v>
      </c>
      <c r="E835" s="142"/>
      <c r="F835" s="143"/>
      <c r="G835" s="142"/>
      <c r="H835" s="144">
        <f t="shared" si="91"/>
        <v>0</v>
      </c>
      <c r="I835" s="145"/>
      <c r="J835" s="145"/>
      <c r="K835" s="145"/>
      <c r="L835" s="145"/>
      <c r="M835" s="146"/>
      <c r="N835" s="146"/>
      <c r="O835" s="239"/>
      <c r="P835" s="25" t="s">
        <v>715</v>
      </c>
      <c r="Q835" s="22"/>
    </row>
    <row r="836" spans="1:17" s="45" customFormat="1" ht="31.5" hidden="1">
      <c r="A836" s="582"/>
      <c r="B836" s="585"/>
      <c r="C836" s="135" t="s">
        <v>718</v>
      </c>
      <c r="D836" s="141" t="s">
        <v>719</v>
      </c>
      <c r="E836" s="142"/>
      <c r="F836" s="143"/>
      <c r="G836" s="142"/>
      <c r="H836" s="144">
        <f t="shared" si="91"/>
        <v>0</v>
      </c>
      <c r="I836" s="145"/>
      <c r="J836" s="145"/>
      <c r="K836" s="145"/>
      <c r="L836" s="145"/>
      <c r="M836" s="146"/>
      <c r="N836" s="146"/>
      <c r="O836" s="239"/>
      <c r="P836" s="25" t="s">
        <v>715</v>
      </c>
      <c r="Q836" s="22"/>
    </row>
    <row r="837" spans="1:17" s="45" customFormat="1" ht="31.5">
      <c r="A837" s="564"/>
      <c r="B837" s="564"/>
      <c r="C837" s="135" t="s">
        <v>351</v>
      </c>
      <c r="D837" s="141" t="s">
        <v>1308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1811</v>
      </c>
      <c r="D838" s="141" t="s">
        <v>1812</v>
      </c>
      <c r="E838" s="142"/>
      <c r="F838" s="143"/>
      <c r="G838" s="142"/>
      <c r="H838" s="144">
        <f t="shared" si="91"/>
        <v>0</v>
      </c>
      <c r="I838" s="301">
        <f>73.9-73.9</f>
        <v>0</v>
      </c>
      <c r="J838" s="145"/>
      <c r="K838" s="145"/>
      <c r="L838" s="145"/>
      <c r="M838" s="146"/>
      <c r="N838" s="146"/>
      <c r="O838" s="239"/>
      <c r="P838" s="25"/>
      <c r="Q838" s="22"/>
    </row>
    <row r="839" spans="1:63" s="28" customFormat="1" ht="15.75">
      <c r="A839" s="581" t="s">
        <v>367</v>
      </c>
      <c r="B839" s="584" t="s">
        <v>1496</v>
      </c>
      <c r="C839" s="195"/>
      <c r="D839" s="136" t="s">
        <v>1810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720</v>
      </c>
      <c r="D840" s="141" t="s">
        <v>721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1497</v>
      </c>
      <c r="B841" s="533" t="s">
        <v>1963</v>
      </c>
      <c r="C841" s="195"/>
      <c r="D841" s="136" t="s">
        <v>961</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722</v>
      </c>
      <c r="D842" s="14" t="s">
        <v>1796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1797</v>
      </c>
      <c r="D843" s="14" t="s">
        <v>1798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1799</v>
      </c>
      <c r="D844" s="14" t="s">
        <v>971</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1728</v>
      </c>
      <c r="D845" s="14" t="s">
        <v>1729</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1730</v>
      </c>
      <c r="D846" s="14" t="s">
        <v>1731</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362</v>
      </c>
      <c r="B847" s="533" t="s">
        <v>622</v>
      </c>
      <c r="C847" s="195"/>
      <c r="D847" s="136" t="s">
        <v>961</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1732</v>
      </c>
      <c r="D848" s="141" t="s">
        <v>1719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1079</v>
      </c>
      <c r="B849" s="584" t="s">
        <v>1067</v>
      </c>
      <c r="C849" s="195"/>
      <c r="D849" s="136" t="s">
        <v>961</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1677</v>
      </c>
      <c r="D850" s="141" t="s">
        <v>2040</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1489</v>
      </c>
      <c r="E851" s="142"/>
      <c r="F851" s="143"/>
      <c r="G851" s="142"/>
      <c r="H851" s="144">
        <f t="shared" si="91"/>
        <v>0</v>
      </c>
      <c r="I851" s="145"/>
      <c r="J851" s="145"/>
      <c r="K851" s="145"/>
      <c r="L851" s="145"/>
      <c r="M851" s="146"/>
      <c r="N851" s="146"/>
      <c r="O851" s="239"/>
      <c r="P851" s="25"/>
    </row>
    <row r="852" spans="1:17" s="30" customFormat="1" ht="15.75">
      <c r="A852" s="584">
        <v>100203</v>
      </c>
      <c r="B852" s="584" t="s">
        <v>1692</v>
      </c>
      <c r="C852" s="195"/>
      <c r="D852" s="136" t="s">
        <v>961</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2041</v>
      </c>
      <c r="D853" s="83" t="s">
        <v>1826</v>
      </c>
      <c r="E853" s="142"/>
      <c r="F853" s="143"/>
      <c r="G853" s="142"/>
      <c r="H853" s="144">
        <f t="shared" si="91"/>
        <v>0</v>
      </c>
      <c r="I853" s="145"/>
      <c r="J853" s="145"/>
      <c r="K853" s="145"/>
      <c r="L853" s="84"/>
      <c r="M853" s="146"/>
      <c r="N853" s="146"/>
      <c r="O853" s="239"/>
      <c r="P853" s="25"/>
    </row>
    <row r="854" spans="1:16" ht="31.5" hidden="1">
      <c r="A854" s="585"/>
      <c r="B854" s="585"/>
      <c r="C854" s="135" t="s">
        <v>2042</v>
      </c>
      <c r="D854" s="83" t="s">
        <v>1285</v>
      </c>
      <c r="E854" s="142"/>
      <c r="F854" s="143"/>
      <c r="G854" s="142"/>
      <c r="H854" s="144">
        <f t="shared" si="91"/>
        <v>0</v>
      </c>
      <c r="I854" s="145"/>
      <c r="J854" s="145"/>
      <c r="K854" s="145"/>
      <c r="L854" s="84"/>
      <c r="M854" s="146"/>
      <c r="N854" s="146"/>
      <c r="O854" s="239"/>
      <c r="P854" s="25"/>
    </row>
    <row r="855" spans="1:16" ht="31.5" customHeight="1" hidden="1">
      <c r="A855" s="585"/>
      <c r="B855" s="585"/>
      <c r="C855" s="135" t="s">
        <v>1286</v>
      </c>
      <c r="D855" s="83" t="s">
        <v>1287</v>
      </c>
      <c r="E855" s="142"/>
      <c r="F855" s="143"/>
      <c r="G855" s="142"/>
      <c r="H855" s="144">
        <f t="shared" si="91"/>
        <v>0</v>
      </c>
      <c r="I855" s="145"/>
      <c r="J855" s="145"/>
      <c r="K855" s="145"/>
      <c r="L855" s="84"/>
      <c r="M855" s="146"/>
      <c r="N855" s="146"/>
      <c r="O855" s="239"/>
      <c r="P855" s="25"/>
    </row>
    <row r="856" spans="1:16" ht="15.75" customHeight="1" hidden="1">
      <c r="A856" s="585"/>
      <c r="B856" s="585"/>
      <c r="C856" s="135" t="s">
        <v>1288</v>
      </c>
      <c r="D856" s="141" t="s">
        <v>1289</v>
      </c>
      <c r="E856" s="142"/>
      <c r="F856" s="143"/>
      <c r="G856" s="142"/>
      <c r="H856" s="144">
        <f t="shared" si="91"/>
        <v>0</v>
      </c>
      <c r="I856" s="145"/>
      <c r="J856" s="145"/>
      <c r="K856" s="145"/>
      <c r="L856" s="145"/>
      <c r="M856" s="146"/>
      <c r="N856" s="146"/>
      <c r="O856" s="239"/>
      <c r="P856" s="25"/>
    </row>
    <row r="857" spans="1:16" ht="31.5" customHeight="1" hidden="1">
      <c r="A857" s="585"/>
      <c r="B857" s="585"/>
      <c r="C857" s="135" t="s">
        <v>1290</v>
      </c>
      <c r="D857" s="14" t="s">
        <v>1110</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1111</v>
      </c>
      <c r="D858" s="14" t="s">
        <v>306</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307</v>
      </c>
      <c r="D859" s="14" t="s">
        <v>308</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309</v>
      </c>
      <c r="E860" s="142"/>
      <c r="F860" s="143"/>
      <c r="G860" s="142"/>
      <c r="H860" s="144">
        <f t="shared" si="91"/>
        <v>0</v>
      </c>
      <c r="I860" s="145"/>
      <c r="J860" s="145"/>
      <c r="K860" s="145"/>
      <c r="L860" s="85"/>
      <c r="M860" s="146"/>
      <c r="N860" s="146"/>
      <c r="O860" s="239"/>
      <c r="P860" s="25"/>
    </row>
    <row r="861" spans="1:16" ht="47.25">
      <c r="A861" s="564"/>
      <c r="B861" s="564"/>
      <c r="C861" s="135"/>
      <c r="D861" s="14" t="s">
        <v>1503</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682</v>
      </c>
      <c r="E864" s="142"/>
      <c r="F864" s="143"/>
      <c r="G864" s="142"/>
      <c r="H864" s="144">
        <f t="shared" si="91"/>
        <v>0</v>
      </c>
      <c r="I864" s="145"/>
      <c r="J864" s="145"/>
      <c r="K864" s="145"/>
      <c r="L864" s="85"/>
      <c r="M864" s="146"/>
      <c r="N864" s="146"/>
      <c r="O864" s="239"/>
      <c r="P864" s="25"/>
    </row>
    <row r="865" spans="1:17" s="30" customFormat="1" ht="15.75" hidden="1">
      <c r="A865" s="584">
        <v>110204</v>
      </c>
      <c r="B865" s="584" t="s">
        <v>1322</v>
      </c>
      <c r="C865" s="195"/>
      <c r="D865" s="71" t="s">
        <v>961</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683</v>
      </c>
      <c r="D866" s="14" t="s">
        <v>684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1323</v>
      </c>
      <c r="C867" s="195"/>
      <c r="D867" s="71" t="s">
        <v>1810</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685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1742</v>
      </c>
      <c r="C869" s="195"/>
      <c r="D869" s="71" t="s">
        <v>961</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1999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2000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1744</v>
      </c>
      <c r="C872" s="195"/>
      <c r="D872" s="216" t="s">
        <v>961</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2001</v>
      </c>
      <c r="D873" s="141" t="s">
        <v>1353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1354</v>
      </c>
      <c r="D874" s="141" t="s">
        <v>1546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685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1547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1548</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1617</v>
      </c>
      <c r="D878" s="141" t="s">
        <v>1618</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1619</v>
      </c>
      <c r="D879" s="141" t="s">
        <v>1620</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613</v>
      </c>
      <c r="E880" s="292"/>
      <c r="F880" s="143"/>
      <c r="G880" s="292"/>
      <c r="H880" s="307">
        <f t="shared" si="98"/>
        <v>0</v>
      </c>
      <c r="I880" s="308"/>
      <c r="J880" s="308"/>
      <c r="K880" s="308"/>
      <c r="L880" s="308"/>
      <c r="M880" s="309"/>
      <c r="N880" s="309"/>
      <c r="O880" s="147"/>
      <c r="P880" s="25"/>
    </row>
    <row r="881" spans="1:16" ht="47.25">
      <c r="A881" s="610"/>
      <c r="B881" s="610"/>
      <c r="C881" s="306" t="s">
        <v>614</v>
      </c>
      <c r="D881" s="217" t="s">
        <v>853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854</v>
      </c>
      <c r="D882" s="13" t="s">
        <v>855</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856</v>
      </c>
      <c r="D883" s="311" t="s">
        <v>526</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527</v>
      </c>
      <c r="D884" s="311" t="s">
        <v>528</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1707</v>
      </c>
      <c r="D885" s="311" t="s">
        <v>1708</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1709</v>
      </c>
      <c r="D886" s="311" t="s">
        <v>1443</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1444</v>
      </c>
      <c r="D887" s="311" t="s">
        <v>1915</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1916</v>
      </c>
      <c r="D888" s="311" t="s">
        <v>543</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544</v>
      </c>
      <c r="D889" s="311" t="s">
        <v>545</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546</v>
      </c>
      <c r="D890" s="311" t="s">
        <v>547</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548</v>
      </c>
      <c r="D891" s="311" t="s">
        <v>549</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550</v>
      </c>
      <c r="D892" s="311" t="s">
        <v>551</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552</v>
      </c>
      <c r="D893" s="14" t="s">
        <v>553</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1122</v>
      </c>
      <c r="D894" s="14" t="s">
        <v>1463</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1464</v>
      </c>
      <c r="D895" s="14" t="s">
        <v>1465</v>
      </c>
      <c r="E895" s="292"/>
      <c r="F895" s="143"/>
      <c r="G895" s="292"/>
      <c r="H895" s="307">
        <f t="shared" si="98"/>
        <v>0</v>
      </c>
      <c r="I895" s="308"/>
      <c r="J895" s="308"/>
      <c r="K895" s="308"/>
      <c r="L895" s="85"/>
      <c r="M895" s="309"/>
      <c r="N895" s="309"/>
      <c r="O895" s="309"/>
      <c r="P895" s="25"/>
    </row>
    <row r="896" spans="1:16" ht="31.5">
      <c r="A896" s="610"/>
      <c r="B896" s="610"/>
      <c r="C896" s="618" t="s">
        <v>1466</v>
      </c>
      <c r="D896" s="14" t="s">
        <v>1232</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1233</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184</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185</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186</v>
      </c>
      <c r="D900" s="14" t="s">
        <v>54</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55</v>
      </c>
      <c r="D901" s="14" t="s">
        <v>380</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381</v>
      </c>
      <c r="D902" s="14" t="s">
        <v>382</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593</v>
      </c>
      <c r="D903" s="14" t="s">
        <v>1800</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1801</v>
      </c>
      <c r="D904" s="14" t="s">
        <v>1802</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1803</v>
      </c>
      <c r="D905" s="14" t="s">
        <v>554</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555</v>
      </c>
      <c r="D906" s="14" t="s">
        <v>556</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557</v>
      </c>
      <c r="D907" s="14" t="s">
        <v>558</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559</v>
      </c>
      <c r="D908" s="14" t="s">
        <v>1898</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1899</v>
      </c>
      <c r="D909" s="14" t="s">
        <v>1900</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1901</v>
      </c>
      <c r="D910" s="88" t="s">
        <v>1902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1903</v>
      </c>
      <c r="E911" s="292"/>
      <c r="F911" s="143"/>
      <c r="G911" s="292"/>
      <c r="H911" s="307">
        <f t="shared" si="103"/>
        <v>0</v>
      </c>
      <c r="I911" s="308"/>
      <c r="J911" s="308"/>
      <c r="K911" s="308"/>
      <c r="L911" s="89"/>
      <c r="M911" s="309"/>
      <c r="N911" s="309"/>
      <c r="O911" s="309"/>
      <c r="P911" s="25"/>
    </row>
    <row r="912" spans="1:16" ht="47.25" hidden="1">
      <c r="A912" s="610"/>
      <c r="B912" s="610"/>
      <c r="C912" s="266"/>
      <c r="D912" s="88" t="s">
        <v>1718</v>
      </c>
      <c r="E912" s="292"/>
      <c r="F912" s="143"/>
      <c r="G912" s="292"/>
      <c r="H912" s="307">
        <f t="shared" si="103"/>
        <v>0</v>
      </c>
      <c r="I912" s="308"/>
      <c r="J912" s="308"/>
      <c r="K912" s="308"/>
      <c r="L912" s="89"/>
      <c r="M912" s="309"/>
      <c r="N912" s="309"/>
      <c r="O912" s="309"/>
      <c r="P912" s="25"/>
    </row>
    <row r="913" spans="1:16" ht="31.5" hidden="1">
      <c r="A913" s="610"/>
      <c r="B913" s="610"/>
      <c r="C913" s="266"/>
      <c r="D913" s="88" t="s">
        <v>553</v>
      </c>
      <c r="E913" s="292"/>
      <c r="F913" s="143"/>
      <c r="G913" s="292"/>
      <c r="H913" s="307">
        <f t="shared" si="103"/>
        <v>0</v>
      </c>
      <c r="I913" s="308"/>
      <c r="J913" s="308"/>
      <c r="K913" s="308"/>
      <c r="L913" s="89"/>
      <c r="M913" s="309"/>
      <c r="N913" s="309"/>
      <c r="O913" s="309"/>
      <c r="P913" s="25"/>
    </row>
    <row r="914" spans="1:16" ht="31.5" hidden="1">
      <c r="A914" s="610"/>
      <c r="B914" s="610"/>
      <c r="C914" s="266"/>
      <c r="D914" s="88" t="s">
        <v>1870</v>
      </c>
      <c r="E914" s="292"/>
      <c r="F914" s="143"/>
      <c r="G914" s="292"/>
      <c r="H914" s="307">
        <f t="shared" si="103"/>
        <v>0</v>
      </c>
      <c r="I914" s="308"/>
      <c r="J914" s="308"/>
      <c r="K914" s="308"/>
      <c r="L914" s="89"/>
      <c r="M914" s="309"/>
      <c r="N914" s="309"/>
      <c r="O914" s="309"/>
      <c r="P914" s="25"/>
    </row>
    <row r="915" spans="1:16" ht="31.5" hidden="1">
      <c r="A915" s="610"/>
      <c r="B915" s="610"/>
      <c r="C915" s="266" t="s">
        <v>1871</v>
      </c>
      <c r="D915" s="88" t="s">
        <v>1291</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1292</v>
      </c>
      <c r="D916" s="14" t="s">
        <v>1293</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1294</v>
      </c>
      <c r="D917" s="14" t="s">
        <v>988</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2007</v>
      </c>
      <c r="D918" s="14" t="s">
        <v>580</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581</v>
      </c>
      <c r="D919" s="14" t="s">
        <v>1528</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1529</v>
      </c>
      <c r="D920" s="14" t="s">
        <v>73</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74</v>
      </c>
      <c r="D921" s="14" t="s">
        <v>1851</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1852</v>
      </c>
      <c r="D922" s="14" t="s">
        <v>723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724</v>
      </c>
      <c r="D924" s="14" t="s">
        <v>725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726</v>
      </c>
      <c r="D925" s="14" t="s">
        <v>1841</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1842</v>
      </c>
      <c r="D926" s="14" t="s">
        <v>588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589</v>
      </c>
      <c r="D927" s="14" t="s">
        <v>590</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591</v>
      </c>
      <c r="D928" s="14" t="s">
        <v>182</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183</v>
      </c>
      <c r="D929" s="14" t="s">
        <v>1539</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1540</v>
      </c>
      <c r="D930" s="14" t="s">
        <v>1541</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1542</v>
      </c>
      <c r="D931" s="14" t="s">
        <v>1543</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1544</v>
      </c>
      <c r="D932" s="14" t="s">
        <v>88</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89</v>
      </c>
      <c r="D933" s="14" t="s">
        <v>90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91</v>
      </c>
      <c r="D935" s="14" t="s">
        <v>92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918</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919</v>
      </c>
      <c r="D937" s="14" t="s">
        <v>920</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266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1698</v>
      </c>
      <c r="E939" s="292"/>
      <c r="F939" s="143"/>
      <c r="G939" s="292"/>
      <c r="H939" s="307">
        <f t="shared" si="107"/>
        <v>0</v>
      </c>
      <c r="I939" s="308"/>
      <c r="J939" s="308"/>
      <c r="K939" s="308"/>
      <c r="L939" s="318"/>
      <c r="M939" s="309"/>
      <c r="N939" s="309"/>
      <c r="O939" s="309"/>
      <c r="P939" s="25"/>
    </row>
    <row r="940" spans="1:16" ht="31.5">
      <c r="A940" s="610"/>
      <c r="B940" s="610"/>
      <c r="C940" s="306"/>
      <c r="D940" s="14" t="s">
        <v>935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1338</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1095</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596</v>
      </c>
      <c r="C943" s="267"/>
      <c r="D943" s="71" t="s">
        <v>961</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1096</v>
      </c>
      <c r="D944" s="14" t="s">
        <v>1578</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1579</v>
      </c>
      <c r="D945" s="14" t="s">
        <v>1580</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1581</v>
      </c>
      <c r="D946" s="14" t="s">
        <v>2025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1575</v>
      </c>
      <c r="C947" s="270"/>
      <c r="D947" s="71" t="s">
        <v>961</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1445</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659</v>
      </c>
      <c r="C949" s="321"/>
      <c r="D949" s="71" t="s">
        <v>961</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660</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294</v>
      </c>
      <c r="C951" s="323"/>
      <c r="D951" s="216" t="s">
        <v>961</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2026</v>
      </c>
      <c r="D952" s="324" t="s">
        <v>17</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18</v>
      </c>
      <c r="D953" s="324" t="s">
        <v>752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753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2043</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2044</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2045</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2046</v>
      </c>
      <c r="D958" s="14" t="s">
        <v>887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888</v>
      </c>
      <c r="D959" s="14" t="s">
        <v>1785</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1786</v>
      </c>
      <c r="D960" s="14" t="s">
        <v>1787</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1788</v>
      </c>
      <c r="D961" s="14" t="s">
        <v>1789</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1790</v>
      </c>
      <c r="D962" s="83" t="s">
        <v>1791</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896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11</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93</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970</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960</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1889</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167</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168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1217</v>
      </c>
      <c r="E971" s="292"/>
      <c r="F971" s="143"/>
      <c r="G971" s="292"/>
      <c r="H971" s="307">
        <f t="shared" si="112"/>
        <v>0</v>
      </c>
      <c r="I971" s="308"/>
      <c r="J971" s="308"/>
      <c r="K971" s="308"/>
      <c r="L971" s="318"/>
      <c r="M971" s="309"/>
      <c r="N971" s="309"/>
      <c r="O971" s="309"/>
      <c r="P971" s="25"/>
    </row>
    <row r="972" spans="1:16" ht="15.75" hidden="1">
      <c r="A972" s="610"/>
      <c r="B972" s="585"/>
      <c r="C972" s="325"/>
      <c r="D972" s="83" t="s">
        <v>99</v>
      </c>
      <c r="E972" s="292"/>
      <c r="F972" s="143"/>
      <c r="G972" s="292"/>
      <c r="H972" s="307">
        <f t="shared" si="112"/>
        <v>0</v>
      </c>
      <c r="I972" s="308"/>
      <c r="J972" s="308"/>
      <c r="K972" s="308"/>
      <c r="L972" s="318"/>
      <c r="M972" s="309"/>
      <c r="N972" s="309"/>
      <c r="O972" s="309"/>
      <c r="P972" s="25"/>
    </row>
    <row r="973" spans="1:16" ht="31.5" hidden="1">
      <c r="A973" s="610"/>
      <c r="B973" s="585"/>
      <c r="C973" s="325"/>
      <c r="D973" s="83" t="s">
        <v>100</v>
      </c>
      <c r="E973" s="292"/>
      <c r="F973" s="143"/>
      <c r="G973" s="292"/>
      <c r="H973" s="307">
        <f t="shared" si="112"/>
        <v>0</v>
      </c>
      <c r="I973" s="308"/>
      <c r="J973" s="308"/>
      <c r="K973" s="308"/>
      <c r="L973" s="318"/>
      <c r="M973" s="309"/>
      <c r="N973" s="309"/>
      <c r="O973" s="309"/>
      <c r="P973" s="25"/>
    </row>
    <row r="974" spans="1:16" ht="31.5" hidden="1">
      <c r="A974" s="610"/>
      <c r="B974" s="585"/>
      <c r="C974" s="325"/>
      <c r="D974" s="83" t="s">
        <v>90</v>
      </c>
      <c r="E974" s="292"/>
      <c r="F974" s="143"/>
      <c r="G974" s="292"/>
      <c r="H974" s="307">
        <f t="shared" si="112"/>
        <v>0</v>
      </c>
      <c r="I974" s="308"/>
      <c r="J974" s="308"/>
      <c r="K974" s="308"/>
      <c r="L974" s="318"/>
      <c r="M974" s="309"/>
      <c r="N974" s="309"/>
      <c r="O974" s="309"/>
      <c r="P974" s="25"/>
    </row>
    <row r="975" spans="1:16" ht="15.75" hidden="1">
      <c r="A975" s="617"/>
      <c r="B975" s="563"/>
      <c r="C975" s="325"/>
      <c r="D975" s="83" t="s">
        <v>101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1681</v>
      </c>
      <c r="C977" s="306"/>
      <c r="D977" s="14" t="s">
        <v>839</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1363</v>
      </c>
      <c r="C978" s="306"/>
      <c r="D978" s="14" t="s">
        <v>944</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732</v>
      </c>
      <c r="C979" s="195"/>
      <c r="D979" s="216" t="s">
        <v>961</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1781</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1782</v>
      </c>
      <c r="D981" s="240" t="s">
        <v>1783</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1784</v>
      </c>
      <c r="D982" s="354" t="s">
        <v>1391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1392</v>
      </c>
      <c r="D983" s="75" t="s">
        <v>1393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1394</v>
      </c>
      <c r="D984" s="75" t="s">
        <v>995</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996</v>
      </c>
      <c r="D985" s="75" t="s">
        <v>997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998</v>
      </c>
      <c r="D986" s="75" t="s">
        <v>999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1762</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1763</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1764</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1765</v>
      </c>
      <c r="D990" s="217" t="s">
        <v>1766</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1767</v>
      </c>
      <c r="E991" s="142"/>
      <c r="F991" s="143"/>
      <c r="G991" s="142"/>
      <c r="H991" s="307">
        <f t="shared" si="116"/>
        <v>0</v>
      </c>
      <c r="I991" s="145"/>
      <c r="J991" s="145"/>
      <c r="K991" s="145"/>
      <c r="L991" s="145"/>
      <c r="M991" s="182"/>
      <c r="N991" s="146"/>
      <c r="O991" s="147"/>
      <c r="P991" s="25"/>
      <c r="Q991" s="22"/>
    </row>
    <row r="992" spans="1:16" ht="31.5">
      <c r="A992" s="610"/>
      <c r="B992" s="610"/>
      <c r="C992" s="218" t="s">
        <v>1768</v>
      </c>
      <c r="D992" s="240" t="s">
        <v>1769</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1770</v>
      </c>
      <c r="D993" s="240" t="s">
        <v>1771</v>
      </c>
      <c r="E993" s="142"/>
      <c r="F993" s="143"/>
      <c r="G993" s="142"/>
      <c r="H993" s="307">
        <f t="shared" si="116"/>
        <v>0</v>
      </c>
      <c r="I993" s="145"/>
      <c r="J993" s="145"/>
      <c r="K993" s="145"/>
      <c r="L993" s="145"/>
      <c r="M993" s="182"/>
      <c r="N993" s="146"/>
      <c r="O993" s="147"/>
      <c r="P993" s="25"/>
    </row>
    <row r="994" spans="1:16" ht="47.25" hidden="1">
      <c r="A994" s="610"/>
      <c r="B994" s="610"/>
      <c r="C994" s="218" t="s">
        <v>741</v>
      </c>
      <c r="D994" s="240" t="s">
        <v>610</v>
      </c>
      <c r="E994" s="142"/>
      <c r="F994" s="143"/>
      <c r="G994" s="142"/>
      <c r="H994" s="307">
        <f t="shared" si="116"/>
        <v>0</v>
      </c>
      <c r="I994" s="145"/>
      <c r="J994" s="145"/>
      <c r="K994" s="145"/>
      <c r="L994" s="145"/>
      <c r="M994" s="182"/>
      <c r="N994" s="146"/>
      <c r="O994" s="147"/>
      <c r="P994" s="25"/>
    </row>
    <row r="995" spans="1:16" ht="31.5" hidden="1">
      <c r="A995" s="610"/>
      <c r="B995" s="610"/>
      <c r="C995" s="218" t="s">
        <v>915</v>
      </c>
      <c r="D995" s="240" t="s">
        <v>368</v>
      </c>
      <c r="E995" s="142"/>
      <c r="F995" s="143"/>
      <c r="G995" s="142"/>
      <c r="H995" s="307">
        <f t="shared" si="116"/>
        <v>0</v>
      </c>
      <c r="I995" s="145"/>
      <c r="J995" s="145"/>
      <c r="K995" s="145"/>
      <c r="L995" s="145"/>
      <c r="M995" s="182"/>
      <c r="N995" s="146"/>
      <c r="O995" s="147"/>
      <c r="P995" s="25"/>
    </row>
    <row r="996" spans="1:16" ht="15.75" hidden="1">
      <c r="A996" s="610"/>
      <c r="B996" s="610"/>
      <c r="C996" s="218" t="s">
        <v>369</v>
      </c>
      <c r="D996" s="240" t="s">
        <v>1869</v>
      </c>
      <c r="E996" s="142"/>
      <c r="F996" s="143"/>
      <c r="G996" s="142"/>
      <c r="H996" s="307">
        <f t="shared" si="116"/>
        <v>0</v>
      </c>
      <c r="I996" s="145"/>
      <c r="J996" s="145"/>
      <c r="K996" s="145"/>
      <c r="L996" s="145"/>
      <c r="M996" s="182"/>
      <c r="N996" s="146"/>
      <c r="O996" s="147"/>
      <c r="P996" s="25"/>
    </row>
    <row r="997" spans="1:16" ht="15.75">
      <c r="A997" s="610"/>
      <c r="B997" s="610"/>
      <c r="C997" s="218"/>
      <c r="D997" s="75" t="s">
        <v>1446</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1447</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1177</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1671</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1672</v>
      </c>
      <c r="E1001" s="292"/>
      <c r="F1001" s="335"/>
      <c r="G1001" s="292"/>
      <c r="H1001" s="307">
        <f t="shared" si="116"/>
        <v>0</v>
      </c>
      <c r="I1001" s="308"/>
      <c r="J1001" s="308"/>
      <c r="K1001" s="308"/>
      <c r="L1001" s="308"/>
      <c r="M1001" s="309"/>
      <c r="N1001" s="309"/>
      <c r="O1001" s="147"/>
      <c r="P1001" s="25"/>
    </row>
    <row r="1002" spans="1:16" ht="15.75" hidden="1">
      <c r="A1002" s="610"/>
      <c r="B1002" s="610"/>
      <c r="C1002" s="333" t="s">
        <v>578</v>
      </c>
      <c r="D1002" s="271" t="s">
        <v>579</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162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163</v>
      </c>
      <c r="D1004" s="217" t="s">
        <v>164</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165</v>
      </c>
      <c r="D1005" s="271" t="s">
        <v>1876</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1877</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126</v>
      </c>
      <c r="B1008" s="534" t="s">
        <v>1081</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1399</v>
      </c>
      <c r="B1009" s="584" t="s">
        <v>1681</v>
      </c>
      <c r="C1009" s="337"/>
      <c r="D1009" s="136" t="s">
        <v>961</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661</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1564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1576</v>
      </c>
      <c r="B1012" s="166" t="s">
        <v>731</v>
      </c>
      <c r="C1012" s="337"/>
      <c r="D1012" s="141" t="s">
        <v>867</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1878</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1216</v>
      </c>
      <c r="B1015" s="584" t="s">
        <v>963</v>
      </c>
      <c r="C1015" s="195"/>
      <c r="D1015" s="136" t="s">
        <v>961</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1879</v>
      </c>
      <c r="D1016" s="141" t="s">
        <v>1181</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1182</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1183</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1184</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1185</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1186</v>
      </c>
      <c r="D1029" s="141" t="s">
        <v>1187</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351</v>
      </c>
      <c r="D1030" s="141" t="s">
        <v>352</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1575</v>
      </c>
      <c r="C1031" s="195"/>
      <c r="D1031" s="136" t="s">
        <v>961</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251</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1481</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1482</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1483</v>
      </c>
      <c r="D1035" s="141" t="s">
        <v>1484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1080</v>
      </c>
      <c r="B1036" s="584" t="s">
        <v>1082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1485</v>
      </c>
      <c r="D1037" s="225" t="s">
        <v>1486</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1487</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1745</v>
      </c>
      <c r="B1039" s="584" t="s">
        <v>732</v>
      </c>
      <c r="C1039" s="267"/>
      <c r="D1039" s="168" t="s">
        <v>980</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1485</v>
      </c>
      <c r="D1040" s="271" t="s">
        <v>981</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126</v>
      </c>
      <c r="B1042" s="534" t="s">
        <v>1081</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1216</v>
      </c>
      <c r="B1043" s="533" t="s">
        <v>963</v>
      </c>
      <c r="C1043" s="195"/>
      <c r="D1043" s="216" t="s">
        <v>961</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351</v>
      </c>
      <c r="D1044" s="141" t="s">
        <v>352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731</v>
      </c>
      <c r="C1045" s="167" t="s">
        <v>982</v>
      </c>
      <c r="D1045" s="168" t="s">
        <v>31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32</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60" activePane="bottomRight" state="frozen"/>
      <selection pane="topLeft" activeCell="A3" sqref="A3"/>
      <selection pane="topRight" activeCell="I3" sqref="I3"/>
      <selection pane="bottomLeft" activeCell="A5" sqref="A5"/>
      <selection pane="bottomRight" activeCell="D671" sqref="D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3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8.75390625" style="45" hidden="1" customWidth="1"/>
    <col min="32" max="32" width="53.875" style="45" hidden="1" customWidth="1"/>
    <col min="33" max="33" width="27.625" style="45" hidden="1" customWidth="1"/>
    <col min="34" max="34" width="45.875" style="45" hidden="1" customWidth="1"/>
    <col min="35" max="62" width="9.125" style="45" customWidth="1"/>
    <col min="63" max="16384" width="9.125" style="23" customWidth="1"/>
  </cols>
  <sheetData>
    <row r="1" spans="1:13" ht="82.5" customHeight="1" hidden="1">
      <c r="A1" s="561" t="s">
        <v>983</v>
      </c>
      <c r="B1" s="561"/>
      <c r="C1" s="561"/>
      <c r="D1" s="561"/>
      <c r="E1" s="561"/>
      <c r="F1" s="561"/>
      <c r="G1" s="561"/>
      <c r="H1" s="561"/>
      <c r="I1" s="561"/>
      <c r="J1" s="561"/>
      <c r="K1" s="561"/>
      <c r="L1" s="561"/>
      <c r="M1" s="561"/>
    </row>
    <row r="2" spans="1:13" ht="18.75" hidden="1">
      <c r="A2" s="111"/>
      <c r="B2" s="111"/>
      <c r="C2" s="112"/>
      <c r="D2" s="113"/>
      <c r="E2" s="111"/>
      <c r="F2" s="111"/>
      <c r="G2" s="111"/>
      <c r="H2" s="414"/>
      <c r="I2" s="390" t="s">
        <v>1502</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688</v>
      </c>
      <c r="B4" s="650" t="s">
        <v>37</v>
      </c>
      <c r="C4" s="650"/>
      <c r="D4" s="650"/>
      <c r="E4" s="650"/>
      <c r="F4" s="650"/>
      <c r="G4" s="650"/>
      <c r="H4" s="650"/>
      <c r="I4" s="477" t="s">
        <v>38</v>
      </c>
      <c r="J4" s="477"/>
      <c r="K4" s="170"/>
      <c r="L4" s="477"/>
      <c r="M4" s="478"/>
      <c r="N4" s="402" t="s">
        <v>471</v>
      </c>
      <c r="O4" s="403" t="s">
        <v>472</v>
      </c>
      <c r="P4" s="404" t="s">
        <v>473</v>
      </c>
      <c r="Q4" s="404" t="s">
        <v>474</v>
      </c>
      <c r="R4" s="404" t="s">
        <v>475</v>
      </c>
      <c r="S4" s="404" t="s">
        <v>476</v>
      </c>
      <c r="T4" s="404" t="s">
        <v>477</v>
      </c>
      <c r="U4" s="404" t="s">
        <v>478</v>
      </c>
      <c r="V4" s="404" t="s">
        <v>479</v>
      </c>
      <c r="W4" s="404" t="s">
        <v>480</v>
      </c>
      <c r="X4" s="404" t="s">
        <v>1663</v>
      </c>
      <c r="Y4" s="404" t="s">
        <v>1664</v>
      </c>
      <c r="Z4" s="481" t="s">
        <v>1996</v>
      </c>
    </row>
    <row r="5" spans="1:26" ht="36.75" customHeight="1">
      <c r="A5" s="398">
        <v>31030000</v>
      </c>
      <c r="B5" s="666" t="s">
        <v>1152</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f>
        <v>1756682.69</v>
      </c>
    </row>
    <row r="6" spans="1:26" ht="18.75" customHeight="1">
      <c r="A6" s="398">
        <v>33000000</v>
      </c>
      <c r="B6" s="666" t="s">
        <v>1153</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f>
        <v>2357852.73</v>
      </c>
    </row>
    <row r="7" spans="1:26" ht="18.75" customHeight="1">
      <c r="A7" s="399">
        <v>18010000</v>
      </c>
      <c r="B7" s="667" t="s">
        <v>1304</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f>
        <v>295147.89</v>
      </c>
    </row>
    <row r="8" spans="1:26" ht="18.75" customHeight="1">
      <c r="A8" s="400">
        <v>18050000</v>
      </c>
      <c r="B8" s="667" t="s">
        <v>1305</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f>
        <v>58815962.41</v>
      </c>
    </row>
    <row r="9" spans="1:26" ht="18.75" customHeight="1">
      <c r="A9" s="401">
        <v>24170000</v>
      </c>
      <c r="B9" s="666" t="s">
        <v>470</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f>
        <v>1153732.76</v>
      </c>
    </row>
    <row r="10" spans="1:62" s="459" customFormat="1" ht="18.75" customHeight="1">
      <c r="A10" s="458"/>
      <c r="B10" s="651" t="s">
        <v>39</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64379378.48</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1179</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f>
        <v>214377.5</v>
      </c>
    </row>
    <row r="12" spans="1:62" s="459" customFormat="1" ht="18.75" customHeight="1">
      <c r="A12" s="458"/>
      <c r="B12" s="651" t="s">
        <v>1178</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64593755.98</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1180</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1998</v>
      </c>
      <c r="C14" s="669"/>
      <c r="D14" s="669"/>
      <c r="E14" s="669"/>
      <c r="F14" s="669"/>
      <c r="G14" s="669"/>
      <c r="H14" s="669"/>
      <c r="I14" s="123">
        <f>I13+Z12-Z1101-1148.08</f>
        <v>121638230.35</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313</v>
      </c>
      <c r="B16" s="118" t="s">
        <v>314</v>
      </c>
      <c r="C16" s="547" t="s">
        <v>1375</v>
      </c>
      <c r="D16" s="650" t="s">
        <v>315</v>
      </c>
      <c r="E16" s="548" t="s">
        <v>1890</v>
      </c>
      <c r="F16" s="548" t="s">
        <v>2027</v>
      </c>
      <c r="G16" s="548" t="s">
        <v>236</v>
      </c>
      <c r="H16" s="657" t="s">
        <v>1857</v>
      </c>
      <c r="I16" s="653" t="s">
        <v>237</v>
      </c>
      <c r="J16" s="550" t="s">
        <v>238</v>
      </c>
      <c r="K16" s="550"/>
      <c r="L16" s="550"/>
      <c r="M16" s="550"/>
      <c r="N16" s="670" t="s">
        <v>897</v>
      </c>
      <c r="O16" s="671"/>
      <c r="P16" s="671"/>
      <c r="Q16" s="671"/>
      <c r="R16" s="671"/>
      <c r="S16" s="671"/>
      <c r="T16" s="671"/>
      <c r="U16" s="671"/>
      <c r="V16" s="671"/>
      <c r="W16" s="671"/>
      <c r="X16" s="671"/>
      <c r="Y16" s="672"/>
      <c r="Z16" s="664" t="s">
        <v>1997</v>
      </c>
      <c r="AA16" s="664" t="s">
        <v>687</v>
      </c>
      <c r="AB16" s="40"/>
      <c r="AC16" s="642"/>
      <c r="AD16" s="640" t="s">
        <v>237</v>
      </c>
      <c r="AE16" s="640" t="s">
        <v>1402</v>
      </c>
      <c r="AF16" s="640" t="s">
        <v>1403</v>
      </c>
      <c r="AG16" s="640" t="s">
        <v>1404</v>
      </c>
      <c r="AH16" s="640" t="s">
        <v>1405</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239</v>
      </c>
      <c r="B17" s="118" t="s">
        <v>1736</v>
      </c>
      <c r="C17" s="547"/>
      <c r="D17" s="650"/>
      <c r="E17" s="548"/>
      <c r="F17" s="548"/>
      <c r="G17" s="548"/>
      <c r="H17" s="657"/>
      <c r="I17" s="653"/>
      <c r="J17" s="121" t="s">
        <v>240</v>
      </c>
      <c r="K17" s="389" t="s">
        <v>242</v>
      </c>
      <c r="L17" s="123" t="s">
        <v>243</v>
      </c>
      <c r="M17" s="124" t="s">
        <v>244</v>
      </c>
      <c r="N17" s="402" t="s">
        <v>471</v>
      </c>
      <c r="O17" s="403" t="s">
        <v>472</v>
      </c>
      <c r="P17" s="404" t="s">
        <v>473</v>
      </c>
      <c r="Q17" s="404" t="s">
        <v>474</v>
      </c>
      <c r="R17" s="404" t="s">
        <v>475</v>
      </c>
      <c r="S17" s="404" t="s">
        <v>476</v>
      </c>
      <c r="T17" s="404" t="s">
        <v>477</v>
      </c>
      <c r="U17" s="404" t="s">
        <v>478</v>
      </c>
      <c r="V17" s="404" t="s">
        <v>479</v>
      </c>
      <c r="W17" s="404" t="s">
        <v>480</v>
      </c>
      <c r="X17" s="404" t="s">
        <v>1663</v>
      </c>
      <c r="Y17" s="404" t="s">
        <v>1664</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1737</v>
      </c>
      <c r="B19" s="542" t="s">
        <v>247</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1216</v>
      </c>
      <c r="B20" s="533" t="s">
        <v>248</v>
      </c>
      <c r="C20" s="135"/>
      <c r="D20" s="136" t="s">
        <v>961</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7">N20+O20+P20+Q20+R20+S20+T20+U20+V20-Z20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962</v>
      </c>
      <c r="D21" s="141" t="s">
        <v>706</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707</v>
      </c>
      <c r="D22" s="141" t="s">
        <v>708</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709</v>
      </c>
      <c r="D23" s="141" t="s">
        <v>710</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711</v>
      </c>
      <c r="D24" s="141" t="s">
        <v>82</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83</v>
      </c>
      <c r="D25" s="141" t="s">
        <v>84</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85</v>
      </c>
      <c r="D26" s="141" t="s">
        <v>86</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87</v>
      </c>
      <c r="D27" s="141" t="s">
        <v>1557</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1804</v>
      </c>
      <c r="D28" s="141" t="s">
        <v>1530</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1531</v>
      </c>
      <c r="D29" s="141" t="s">
        <v>1734</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1735</v>
      </c>
      <c r="D30" s="141" t="s">
        <v>1666</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1667</v>
      </c>
      <c r="D31" s="141" t="s">
        <v>1668</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1669</v>
      </c>
      <c r="D32" s="141" t="s">
        <v>1161</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1162</v>
      </c>
      <c r="D33" s="141" t="s">
        <v>1163</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623</v>
      </c>
      <c r="D34" s="150" t="s">
        <v>624</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625</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1448</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181</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525</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1670</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1566</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1417</v>
      </c>
      <c r="AF40" s="509"/>
      <c r="AG40" s="509"/>
      <c r="AH40" s="509"/>
    </row>
    <row r="41" spans="1:34" s="30" customFormat="1" ht="31.5">
      <c r="A41" s="556"/>
      <c r="B41" s="533"/>
      <c r="C41" s="149"/>
      <c r="D41" s="14" t="s">
        <v>1567</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663</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1560</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1366</v>
      </c>
      <c r="B52" s="558" t="s">
        <v>1395</v>
      </c>
      <c r="C52" s="148"/>
      <c r="D52" s="33" t="s">
        <v>383</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384</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1374</v>
      </c>
      <c r="C54" s="148"/>
      <c r="D54" s="136" t="s">
        <v>961</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1880</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664</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1882</v>
      </c>
      <c r="D57" s="141" t="s">
        <v>1883</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1743</v>
      </c>
      <c r="B58" s="533" t="s">
        <v>1744</v>
      </c>
      <c r="C58" s="148"/>
      <c r="D58" s="136" t="s">
        <v>961</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1884</v>
      </c>
      <c r="D59" s="141" t="s">
        <v>1885</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1886</v>
      </c>
      <c r="D60" s="141" t="s">
        <v>1887</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1082</v>
      </c>
      <c r="C61" s="167"/>
      <c r="D61" s="168" t="s">
        <v>1124</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1683</v>
      </c>
      <c r="C62" s="167"/>
      <c r="D62" s="168" t="s">
        <v>961</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c r="AC62" s="59"/>
      <c r="AD62" s="514"/>
      <c r="AE62" s="509"/>
      <c r="AF62" s="509"/>
      <c r="AG62" s="509"/>
      <c r="AH62" s="509"/>
    </row>
    <row r="63" spans="1:34" s="30" customFormat="1" ht="31.5" customHeight="1" hidden="1">
      <c r="A63" s="585"/>
      <c r="B63" s="585"/>
      <c r="C63" s="135"/>
      <c r="D63" s="136" t="s">
        <v>328</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329</v>
      </c>
      <c r="D64" s="141" t="s">
        <v>1760</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1761</v>
      </c>
      <c r="D65" s="141" t="s">
        <v>384</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977</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188</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1761</v>
      </c>
      <c r="D68" s="141" t="s">
        <v>384</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1918</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1919</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973</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192</v>
      </c>
      <c r="D73" s="141" t="s">
        <v>193</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194</v>
      </c>
      <c r="D74" s="141" t="s">
        <v>195</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196</v>
      </c>
      <c r="D75" s="141" t="s">
        <v>197</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1749</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39"/>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120</v>
      </c>
      <c r="B78" s="539" t="s">
        <v>198</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138000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1216</v>
      </c>
      <c r="B79" s="558" t="s">
        <v>248</v>
      </c>
      <c r="C79" s="184"/>
      <c r="D79" s="136" t="s">
        <v>199</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24000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1920</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1450</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0</v>
      </c>
      <c r="AC81" s="406"/>
      <c r="AD81" s="515"/>
      <c r="AE81" s="497"/>
      <c r="AF81" s="497"/>
      <c r="AG81" s="497"/>
      <c r="AH81" s="497"/>
    </row>
    <row r="82" spans="1:34" s="36" customFormat="1" ht="15.75">
      <c r="A82" s="552" t="s">
        <v>1745</v>
      </c>
      <c r="B82" s="554" t="s">
        <v>1683</v>
      </c>
      <c r="C82" s="167"/>
      <c r="D82" s="526" t="s">
        <v>199</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c r="AC82" s="406"/>
      <c r="AD82" s="515"/>
      <c r="AE82" s="497"/>
      <c r="AF82" s="497"/>
      <c r="AG82" s="497"/>
      <c r="AH82" s="497"/>
    </row>
    <row r="83" spans="1:34" s="36" customFormat="1" ht="15.75">
      <c r="A83" s="622"/>
      <c r="B83" s="543"/>
      <c r="C83" s="167"/>
      <c r="D83" s="527" t="s">
        <v>1749</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t="shared" si="5"/>
        <v>0</v>
      </c>
      <c r="AC84" s="406"/>
      <c r="AD84" s="515"/>
      <c r="AE84" s="497"/>
      <c r="AF84" s="497"/>
      <c r="AG84" s="497"/>
      <c r="AH84" s="497"/>
    </row>
    <row r="85" spans="1:34" s="30" customFormat="1" ht="15.75" hidden="1">
      <c r="A85" s="129" t="s">
        <v>1693</v>
      </c>
      <c r="B85" s="542" t="s">
        <v>151</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5"/>
        <v>0</v>
      </c>
      <c r="AC85" s="59"/>
      <c r="AD85" s="514"/>
      <c r="AE85" s="509"/>
      <c r="AF85" s="509"/>
      <c r="AG85" s="509"/>
      <c r="AH85" s="509"/>
    </row>
    <row r="86" spans="1:34" s="30" customFormat="1" ht="31.5" hidden="1">
      <c r="A86" s="581" t="s">
        <v>1366</v>
      </c>
      <c r="B86" s="554" t="s">
        <v>1395</v>
      </c>
      <c r="C86" s="148"/>
      <c r="D86" s="33" t="s">
        <v>383</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5"/>
        <v>0</v>
      </c>
      <c r="AC86" s="59"/>
      <c r="AD86" s="514"/>
      <c r="AE86" s="509"/>
      <c r="AF86" s="509"/>
      <c r="AG86" s="509"/>
      <c r="AH86" s="509"/>
    </row>
    <row r="87" spans="1:34" s="30" customFormat="1" ht="47.25" hidden="1">
      <c r="A87" s="644"/>
      <c r="B87" s="644"/>
      <c r="C87" s="175" t="s">
        <v>1761</v>
      </c>
      <c r="D87" s="141" t="s">
        <v>384</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5"/>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aca="true" t="shared" si="12" ref="AA88:AA151">N88+O88+P88+Q88+R88+S88+T88+U88+V88-Z88</f>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121</v>
      </c>
      <c r="B90" s="542" t="s">
        <v>1906</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8371654.34</v>
      </c>
      <c r="AA90" s="407">
        <f t="shared" si="12"/>
        <v>17309658.52</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1216</v>
      </c>
      <c r="B91" s="533" t="s">
        <v>248</v>
      </c>
      <c r="C91" s="195"/>
      <c r="D91" s="136" t="s">
        <v>961</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1907</v>
      </c>
      <c r="D92" s="141" t="s">
        <v>1888</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348</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349</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350</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351</v>
      </c>
      <c r="D96" s="141" t="s">
        <v>1921</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365</v>
      </c>
      <c r="B97" s="166" t="s">
        <v>366</v>
      </c>
      <c r="C97" s="167"/>
      <c r="D97" s="196" t="s">
        <v>1401</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3868403.52</v>
      </c>
      <c r="AA97" s="407">
        <f t="shared" si="12"/>
        <v>11538132.25</v>
      </c>
      <c r="AC97" s="59"/>
      <c r="AD97" s="514"/>
      <c r="AE97" s="509"/>
      <c r="AF97" s="509"/>
      <c r="AG97" s="509"/>
      <c r="AH97" s="509"/>
    </row>
    <row r="98" spans="1:34" ht="15.75">
      <c r="A98" s="581" t="s">
        <v>367</v>
      </c>
      <c r="B98" s="584" t="s">
        <v>1496</v>
      </c>
      <c r="C98" s="167"/>
      <c r="D98" s="136" t="s">
        <v>199</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1202537.97</v>
      </c>
      <c r="AA98" s="407">
        <f t="shared" si="12"/>
        <v>2677889.67</v>
      </c>
      <c r="AC98" s="499"/>
      <c r="AD98" s="513"/>
      <c r="AE98" s="508"/>
      <c r="AF98" s="508"/>
      <c r="AG98" s="508"/>
      <c r="AH98" s="508"/>
    </row>
    <row r="99" spans="1:34" ht="31.5" customHeight="1" hidden="1">
      <c r="A99" s="582"/>
      <c r="B99" s="585"/>
      <c r="C99" s="167" t="s">
        <v>330</v>
      </c>
      <c r="D99" s="141" t="s">
        <v>331</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332</v>
      </c>
      <c r="D100" s="141" t="s">
        <v>1453</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1454</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1455</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1909</v>
      </c>
      <c r="D103" s="141" t="s">
        <v>1910</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1911</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1912</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965</v>
      </c>
      <c r="D106" s="141" t="s">
        <v>966</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967</v>
      </c>
      <c r="D107" s="141" t="s">
        <v>1218</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1219</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1220</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1221</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1222</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1223</v>
      </c>
      <c r="D112" s="208" t="s">
        <v>387</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388</v>
      </c>
      <c r="D113" s="208" t="s">
        <v>1224</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1225</v>
      </c>
      <c r="D114" s="208" t="s">
        <v>1226</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1227</v>
      </c>
      <c r="D115" s="210" t="s">
        <v>1228</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1229</v>
      </c>
      <c r="D116" s="13" t="s">
        <v>1230</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1231</v>
      </c>
      <c r="D117" s="13" t="s">
        <v>1117</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1118</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1119</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1120</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1121</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1456</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1457</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1458</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1459</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1460</v>
      </c>
      <c r="D126" s="13" t="s">
        <v>1461</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1462</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49</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50</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51</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52</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53</v>
      </c>
      <c r="D132" s="13" t="s">
        <v>200</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201</v>
      </c>
      <c r="D133" s="13" t="s">
        <v>1245</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1246</v>
      </c>
      <c r="D134" s="13" t="s">
        <v>1247</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1248</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859</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1922</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1923</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1643</v>
      </c>
      <c r="AG138" s="510" t="s">
        <v>1641</v>
      </c>
      <c r="AH138" s="510"/>
    </row>
    <row r="139" spans="1:34" s="64" customFormat="1" ht="15.75">
      <c r="A139" s="582"/>
      <c r="B139" s="585"/>
      <c r="C139" s="244"/>
      <c r="D139" s="385" t="s">
        <v>1924</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1644</v>
      </c>
      <c r="AG139" s="510" t="s">
        <v>1641</v>
      </c>
      <c r="AH139" s="510"/>
    </row>
    <row r="140" spans="1:34" s="64" customFormat="1" ht="15.75">
      <c r="A140" s="582"/>
      <c r="B140" s="585"/>
      <c r="C140" s="244"/>
      <c r="D140" s="385" t="s">
        <v>1925</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1645</v>
      </c>
      <c r="AG140" s="510" t="s">
        <v>1641</v>
      </c>
      <c r="AH140" s="510"/>
    </row>
    <row r="141" spans="1:34" s="64" customFormat="1" ht="15.75">
      <c r="A141" s="582"/>
      <c r="B141" s="585"/>
      <c r="C141" s="244"/>
      <c r="D141" s="385" t="s">
        <v>1926</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1646</v>
      </c>
      <c r="AG141" s="510" t="s">
        <v>1641</v>
      </c>
      <c r="AH141" s="510"/>
    </row>
    <row r="142" spans="1:34" s="64" customFormat="1" ht="15.75">
      <c r="A142" s="582"/>
      <c r="B142" s="585"/>
      <c r="C142" s="244"/>
      <c r="D142" s="385" t="s">
        <v>1927</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1647</v>
      </c>
      <c r="AG142" s="510" t="s">
        <v>1641</v>
      </c>
      <c r="AH142" s="510"/>
    </row>
    <row r="143" spans="1:34" s="64" customFormat="1" ht="15.75">
      <c r="A143" s="582"/>
      <c r="B143" s="585"/>
      <c r="C143" s="244"/>
      <c r="D143" s="385" t="s">
        <v>1928</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1648</v>
      </c>
      <c r="AG143" s="510" t="s">
        <v>1641</v>
      </c>
      <c r="AH143" s="510"/>
    </row>
    <row r="144" spans="1:34" ht="15.75">
      <c r="A144" s="582"/>
      <c r="B144" s="585"/>
      <c r="C144" s="167"/>
      <c r="D144" s="359" t="s">
        <v>489</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1642</v>
      </c>
    </row>
    <row r="145" spans="1:34" ht="31.5">
      <c r="A145" s="582"/>
      <c r="B145" s="585"/>
      <c r="C145" s="167"/>
      <c r="D145" s="359" t="s">
        <v>1893</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486000</v>
      </c>
      <c r="AC145" s="499"/>
      <c r="AD145" s="513"/>
      <c r="AE145" s="508"/>
      <c r="AF145" s="508"/>
      <c r="AG145" s="508"/>
      <c r="AH145" s="507"/>
    </row>
    <row r="146" spans="1:34" ht="15.75">
      <c r="A146" s="582"/>
      <c r="B146" s="585"/>
      <c r="C146" s="167"/>
      <c r="D146" s="359" t="s">
        <v>1715</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1642</v>
      </c>
    </row>
    <row r="147" spans="1:34" ht="15.75">
      <c r="A147" s="582"/>
      <c r="B147" s="585"/>
      <c r="C147" s="167"/>
      <c r="D147" s="13" t="s">
        <v>1117</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179475.93</v>
      </c>
      <c r="AA147" s="407">
        <f t="shared" si="12"/>
        <v>368870.67</v>
      </c>
      <c r="AC147" s="499"/>
      <c r="AD147" s="513"/>
      <c r="AE147" s="508"/>
      <c r="AF147" s="508"/>
      <c r="AG147" s="508"/>
      <c r="AH147" s="508"/>
    </row>
    <row r="148" spans="1:34" s="64" customFormat="1" ht="15.75">
      <c r="A148" s="582"/>
      <c r="B148" s="585"/>
      <c r="C148" s="244"/>
      <c r="D148" s="346" t="s">
        <v>490</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f>4874.51+102888.18</f>
        <v>107762.69</v>
      </c>
      <c r="AA148" s="407">
        <f t="shared" si="12"/>
        <v>292237.31</v>
      </c>
      <c r="AC148" s="500"/>
      <c r="AD148" s="516">
        <v>400000</v>
      </c>
      <c r="AE148" s="510"/>
      <c r="AF148" s="510" t="s">
        <v>1649</v>
      </c>
      <c r="AG148" s="510" t="s">
        <v>1650</v>
      </c>
      <c r="AH148" s="510"/>
    </row>
    <row r="149" spans="1:34" s="64" customFormat="1" ht="15.75">
      <c r="A149" s="582"/>
      <c r="B149" s="585"/>
      <c r="C149" s="244"/>
      <c r="D149" s="346" t="s">
        <v>1120</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2"/>
        <v>2.8</v>
      </c>
      <c r="AC149" s="500"/>
      <c r="AD149" s="516">
        <v>62270</v>
      </c>
      <c r="AE149" s="510"/>
      <c r="AF149" s="510" t="s">
        <v>1651</v>
      </c>
      <c r="AG149" s="510" t="s">
        <v>1650</v>
      </c>
      <c r="AH149" s="510"/>
    </row>
    <row r="150" spans="1:34" s="64" customFormat="1" ht="15.75">
      <c r="A150" s="582"/>
      <c r="B150" s="585"/>
      <c r="C150" s="244"/>
      <c r="D150" s="346" t="s">
        <v>491</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2"/>
        <v>76630.56</v>
      </c>
      <c r="AC150" s="500"/>
      <c r="AD150" s="516">
        <v>113500</v>
      </c>
      <c r="AE150" s="510"/>
      <c r="AF150" s="510" t="s">
        <v>1652</v>
      </c>
      <c r="AG150" s="510" t="s">
        <v>1650</v>
      </c>
      <c r="AH150" s="510"/>
    </row>
    <row r="151" spans="1:34" ht="31.5">
      <c r="A151" s="582"/>
      <c r="B151" s="585"/>
      <c r="C151" s="167"/>
      <c r="D151" s="358" t="s">
        <v>492</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2"/>
        <v>135000</v>
      </c>
      <c r="AC151" s="499"/>
      <c r="AD151" s="513">
        <v>150000</v>
      </c>
      <c r="AE151" s="507"/>
      <c r="AF151" s="507" t="s">
        <v>1653</v>
      </c>
      <c r="AG151" s="507" t="s">
        <v>1641</v>
      </c>
      <c r="AH151" s="508"/>
    </row>
    <row r="152" spans="1:34" ht="15.75">
      <c r="A152" s="582"/>
      <c r="B152" s="585"/>
      <c r="C152" s="167"/>
      <c r="D152" s="13" t="s">
        <v>1461</v>
      </c>
      <c r="E152" s="142"/>
      <c r="F152" s="143"/>
      <c r="G152" s="142"/>
      <c r="H152" s="417"/>
      <c r="I152" s="391">
        <f>SUM(I153:I155)</f>
        <v>186858</v>
      </c>
      <c r="J152" s="391">
        <f aca="true" t="shared" si="19" ref="J152:Z152">SUM(J153:J155)</f>
        <v>0</v>
      </c>
      <c r="K152" s="391">
        <f t="shared" si="19"/>
        <v>0</v>
      </c>
      <c r="L152" s="391">
        <f t="shared" si="19"/>
        <v>0</v>
      </c>
      <c r="M152" s="391">
        <f t="shared" si="19"/>
        <v>186858</v>
      </c>
      <c r="N152" s="391">
        <f t="shared" si="19"/>
        <v>0</v>
      </c>
      <c r="O152" s="391">
        <f t="shared" si="19"/>
        <v>0</v>
      </c>
      <c r="P152" s="391">
        <f t="shared" si="19"/>
        <v>0</v>
      </c>
      <c r="Q152" s="391">
        <f t="shared" si="19"/>
        <v>0</v>
      </c>
      <c r="R152" s="391">
        <f t="shared" si="19"/>
        <v>99200</v>
      </c>
      <c r="S152" s="391">
        <f t="shared" si="19"/>
        <v>48291</v>
      </c>
      <c r="T152" s="391">
        <f t="shared" si="19"/>
        <v>0</v>
      </c>
      <c r="U152" s="391">
        <f t="shared" si="19"/>
        <v>39367</v>
      </c>
      <c r="V152" s="391">
        <f t="shared" si="19"/>
        <v>0</v>
      </c>
      <c r="W152" s="391">
        <f t="shared" si="19"/>
        <v>0</v>
      </c>
      <c r="X152" s="391">
        <f t="shared" si="19"/>
        <v>0</v>
      </c>
      <c r="Y152" s="391">
        <f t="shared" si="19"/>
        <v>0</v>
      </c>
      <c r="Z152" s="391">
        <f t="shared" si="19"/>
        <v>97794.6</v>
      </c>
      <c r="AA152" s="407">
        <f aca="true" t="shared" si="20" ref="AA152:AA215">N152+O152+P152+Q152+R152+S152+T152+U152+V152-Z152</f>
        <v>89063.4</v>
      </c>
      <c r="AC152" s="499"/>
      <c r="AD152" s="513"/>
      <c r="AE152" s="508"/>
      <c r="AF152" s="508"/>
      <c r="AG152" s="508"/>
      <c r="AH152" s="508"/>
    </row>
    <row r="153" spans="1:34" s="64" customFormat="1" ht="15.75">
      <c r="A153" s="582"/>
      <c r="B153" s="585"/>
      <c r="C153" s="244"/>
      <c r="D153" s="346" t="s">
        <v>493</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20"/>
        <v>30558.29</v>
      </c>
      <c r="AC153" s="500"/>
      <c r="AD153" s="516">
        <v>44051</v>
      </c>
      <c r="AE153" s="510"/>
      <c r="AF153" s="510" t="s">
        <v>1654</v>
      </c>
      <c r="AG153" s="510" t="s">
        <v>1650</v>
      </c>
      <c r="AH153" s="510"/>
    </row>
    <row r="154" spans="1:34" s="64" customFormat="1" ht="15.75">
      <c r="A154" s="582"/>
      <c r="B154" s="585"/>
      <c r="C154" s="244"/>
      <c r="D154" s="346" t="s">
        <v>494</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20"/>
        <v>16138.11</v>
      </c>
      <c r="AC154" s="500"/>
      <c r="AD154" s="516">
        <v>100440</v>
      </c>
      <c r="AE154" s="510"/>
      <c r="AF154" s="510" t="s">
        <v>1655</v>
      </c>
      <c r="AG154" s="510" t="s">
        <v>1650</v>
      </c>
      <c r="AH154" s="510"/>
    </row>
    <row r="155" spans="1:34" s="64" customFormat="1" ht="15.75">
      <c r="A155" s="582"/>
      <c r="B155" s="585"/>
      <c r="C155" s="244"/>
      <c r="D155" s="346" t="s">
        <v>495</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20"/>
        <v>42367</v>
      </c>
      <c r="AC155" s="500"/>
      <c r="AD155" s="516">
        <v>42367</v>
      </c>
      <c r="AE155" s="510"/>
      <c r="AF155" s="510"/>
      <c r="AG155" s="510"/>
      <c r="AH155" s="510"/>
    </row>
    <row r="156" spans="1:34" ht="31.5">
      <c r="A156" s="582"/>
      <c r="B156" s="585"/>
      <c r="C156" s="167"/>
      <c r="D156" s="360" t="s">
        <v>1388</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20"/>
        <v>10499.06</v>
      </c>
      <c r="AB156" s="40" t="s">
        <v>1331</v>
      </c>
      <c r="AC156" s="499"/>
      <c r="AD156" s="513">
        <v>305327</v>
      </c>
      <c r="AE156" s="508"/>
      <c r="AF156" s="508"/>
      <c r="AG156" s="508"/>
      <c r="AH156" s="508"/>
    </row>
    <row r="157" spans="1:34" ht="31.5">
      <c r="A157" s="582"/>
      <c r="B157" s="585"/>
      <c r="C157" s="167"/>
      <c r="D157" s="359" t="s">
        <v>1389</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20"/>
        <v>0</v>
      </c>
      <c r="AC157" s="499"/>
      <c r="AD157" s="513">
        <v>5100</v>
      </c>
      <c r="AE157" s="508"/>
      <c r="AF157" s="508"/>
      <c r="AG157" s="508"/>
      <c r="AH157" s="508"/>
    </row>
    <row r="158" spans="1:34" ht="31.5">
      <c r="A158" s="582"/>
      <c r="B158" s="585"/>
      <c r="C158" s="167"/>
      <c r="D158" s="14" t="s">
        <v>1390</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20"/>
        <v>2020.21</v>
      </c>
      <c r="AC158" s="499"/>
      <c r="AD158" s="513">
        <v>230000</v>
      </c>
      <c r="AE158" s="508"/>
      <c r="AF158" s="507" t="s">
        <v>1656</v>
      </c>
      <c r="AG158" s="507" t="s">
        <v>1650</v>
      </c>
      <c r="AH158" s="508"/>
    </row>
    <row r="159" spans="1:34" ht="31.5">
      <c r="A159" s="582"/>
      <c r="B159" s="585"/>
      <c r="C159" s="167"/>
      <c r="D159" s="14" t="s">
        <v>672</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20"/>
        <v>5926.6</v>
      </c>
      <c r="AC159" s="499"/>
      <c r="AD159" s="513">
        <v>230000</v>
      </c>
      <c r="AE159" s="508"/>
      <c r="AF159" s="507" t="s">
        <v>1656</v>
      </c>
      <c r="AG159" s="507" t="s">
        <v>1650</v>
      </c>
      <c r="AH159" s="508"/>
    </row>
    <row r="160" spans="1:34" ht="15.75">
      <c r="A160" s="582"/>
      <c r="B160" s="585"/>
      <c r="C160" s="167"/>
      <c r="D160" s="13" t="s">
        <v>673</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20"/>
        <v>114139.69</v>
      </c>
      <c r="AC160" s="499"/>
      <c r="AD160" s="513"/>
      <c r="AE160" s="508"/>
      <c r="AF160" s="508"/>
      <c r="AG160" s="508"/>
      <c r="AH160" s="508"/>
    </row>
    <row r="161" spans="1:34" s="64" customFormat="1" ht="15.75">
      <c r="A161" s="582"/>
      <c r="B161" s="585"/>
      <c r="C161" s="244"/>
      <c r="D161" s="346" t="s">
        <v>674</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20"/>
        <v>15754.41</v>
      </c>
      <c r="AC161" s="500"/>
      <c r="AD161" s="516">
        <v>18000</v>
      </c>
      <c r="AE161" s="510"/>
      <c r="AF161" s="510" t="s">
        <v>1584</v>
      </c>
      <c r="AG161" s="510" t="s">
        <v>1641</v>
      </c>
      <c r="AH161" s="510"/>
    </row>
    <row r="162" spans="1:34" s="64" customFormat="1" ht="15.75">
      <c r="A162" s="582"/>
      <c r="B162" s="585"/>
      <c r="C162" s="244"/>
      <c r="D162" s="346" t="s">
        <v>675</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20"/>
        <v>3754.41</v>
      </c>
      <c r="AC162" s="500"/>
      <c r="AD162" s="516">
        <v>6000</v>
      </c>
      <c r="AE162" s="510"/>
      <c r="AF162" s="510" t="s">
        <v>1585</v>
      </c>
      <c r="AG162" s="510" t="s">
        <v>1641</v>
      </c>
      <c r="AH162" s="510"/>
    </row>
    <row r="163" spans="1:34" s="64" customFormat="1" ht="15.75">
      <c r="A163" s="582"/>
      <c r="B163" s="585"/>
      <c r="C163" s="244"/>
      <c r="D163" s="346" t="s">
        <v>676</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20"/>
        <v>27403.43</v>
      </c>
      <c r="AC163" s="500"/>
      <c r="AD163" s="516">
        <v>28000</v>
      </c>
      <c r="AE163" s="510"/>
      <c r="AF163" s="510" t="s">
        <v>1586</v>
      </c>
      <c r="AG163" s="510" t="s">
        <v>1641</v>
      </c>
      <c r="AH163" s="510"/>
    </row>
    <row r="164" spans="1:34" s="64" customFormat="1" ht="15.75">
      <c r="A164" s="582"/>
      <c r="B164" s="585"/>
      <c r="C164" s="244"/>
      <c r="D164" s="346" t="s">
        <v>1222</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20"/>
        <v>7403.43</v>
      </c>
      <c r="AC164" s="500"/>
      <c r="AD164" s="516">
        <v>8000</v>
      </c>
      <c r="AE164" s="510"/>
      <c r="AF164" s="510" t="s">
        <v>1587</v>
      </c>
      <c r="AG164" s="510" t="s">
        <v>1641</v>
      </c>
      <c r="AH164" s="510"/>
    </row>
    <row r="165" spans="1:34" s="64" customFormat="1" ht="15.75">
      <c r="A165" s="582"/>
      <c r="B165" s="585"/>
      <c r="C165" s="244"/>
      <c r="D165" s="346" t="s">
        <v>1928</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20"/>
        <v>5403.43</v>
      </c>
      <c r="AC165" s="500"/>
      <c r="AD165" s="516">
        <v>6000</v>
      </c>
      <c r="AE165" s="510"/>
      <c r="AF165" s="510" t="s">
        <v>1588</v>
      </c>
      <c r="AG165" s="510" t="s">
        <v>1641</v>
      </c>
      <c r="AH165" s="510"/>
    </row>
    <row r="166" spans="1:34" s="64" customFormat="1" ht="15.75">
      <c r="A166" s="582"/>
      <c r="B166" s="585"/>
      <c r="C166" s="244"/>
      <c r="D166" s="346" t="s">
        <v>677</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20"/>
        <v>12403.43</v>
      </c>
      <c r="AC166" s="500"/>
      <c r="AD166" s="516">
        <v>13000</v>
      </c>
      <c r="AE166" s="510"/>
      <c r="AF166" s="510" t="s">
        <v>1589</v>
      </c>
      <c r="AG166" s="510" t="s">
        <v>1641</v>
      </c>
      <c r="AH166" s="510"/>
    </row>
    <row r="167" spans="1:34" s="64" customFormat="1" ht="15.75">
      <c r="A167" s="582"/>
      <c r="B167" s="585"/>
      <c r="C167" s="244"/>
      <c r="D167" s="346" t="s">
        <v>1912</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20"/>
        <v>7403.43</v>
      </c>
      <c r="AC167" s="500"/>
      <c r="AD167" s="516">
        <v>8000</v>
      </c>
      <c r="AE167" s="510"/>
      <c r="AF167" s="510" t="s">
        <v>1590</v>
      </c>
      <c r="AG167" s="510" t="s">
        <v>1641</v>
      </c>
      <c r="AH167" s="510"/>
    </row>
    <row r="168" spans="1:34" s="64" customFormat="1" ht="15.75">
      <c r="A168" s="582"/>
      <c r="B168" s="585"/>
      <c r="C168" s="244"/>
      <c r="D168" s="346" t="s">
        <v>678</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20"/>
        <v>12403.43</v>
      </c>
      <c r="AC168" s="500"/>
      <c r="AD168" s="516">
        <v>13000</v>
      </c>
      <c r="AE168" s="510"/>
      <c r="AF168" s="510" t="s">
        <v>1591</v>
      </c>
      <c r="AG168" s="510" t="s">
        <v>1641</v>
      </c>
      <c r="AH168" s="510"/>
    </row>
    <row r="169" spans="1:34" s="64" customFormat="1" ht="15.75">
      <c r="A169" s="582"/>
      <c r="B169" s="585"/>
      <c r="C169" s="244"/>
      <c r="D169" s="346" t="s">
        <v>1924</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20"/>
        <v>7403.43</v>
      </c>
      <c r="AC169" s="500"/>
      <c r="AD169" s="516">
        <v>8000</v>
      </c>
      <c r="AE169" s="510"/>
      <c r="AF169" s="510" t="s">
        <v>1592</v>
      </c>
      <c r="AG169" s="510" t="s">
        <v>1641</v>
      </c>
      <c r="AH169" s="510"/>
    </row>
    <row r="170" spans="1:34" s="64" customFormat="1" ht="15.75">
      <c r="A170" s="582"/>
      <c r="B170" s="585"/>
      <c r="C170" s="244"/>
      <c r="D170" s="346" t="s">
        <v>679</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20"/>
        <v>7403.43</v>
      </c>
      <c r="AC170" s="500"/>
      <c r="AD170" s="516">
        <v>8000</v>
      </c>
      <c r="AE170" s="510"/>
      <c r="AF170" s="510" t="s">
        <v>1593</v>
      </c>
      <c r="AG170" s="510" t="s">
        <v>1641</v>
      </c>
      <c r="AH170" s="510"/>
    </row>
    <row r="171" spans="1:34" s="64" customFormat="1" ht="15.75">
      <c r="A171" s="582"/>
      <c r="B171" s="585"/>
      <c r="C171" s="244"/>
      <c r="D171" s="346" t="s">
        <v>680</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20"/>
        <v>7403.43</v>
      </c>
      <c r="AC171" s="500"/>
      <c r="AD171" s="516">
        <v>8000</v>
      </c>
      <c r="AE171" s="510"/>
      <c r="AF171" s="510" t="s">
        <v>1594</v>
      </c>
      <c r="AG171" s="510" t="s">
        <v>1641</v>
      </c>
      <c r="AH171" s="510"/>
    </row>
    <row r="172" spans="1:34" s="40" customFormat="1" ht="31.5">
      <c r="A172" s="582"/>
      <c r="B172" s="585"/>
      <c r="C172" s="167"/>
      <c r="D172" s="13" t="s">
        <v>770</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20"/>
        <v>367586</v>
      </c>
      <c r="AC172" s="498"/>
      <c r="AD172" s="512">
        <v>575770</v>
      </c>
      <c r="AE172" s="507"/>
      <c r="AF172" s="507" t="s">
        <v>1595</v>
      </c>
      <c r="AG172" s="507" t="s">
        <v>1596</v>
      </c>
      <c r="AH172" s="507"/>
    </row>
    <row r="173" spans="1:34" s="45" customFormat="1" ht="15.75">
      <c r="A173" s="582"/>
      <c r="B173" s="585"/>
      <c r="C173" s="167"/>
      <c r="D173" s="361" t="s">
        <v>496</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20"/>
        <v>32000</v>
      </c>
      <c r="AC173" s="499"/>
      <c r="AD173" s="513">
        <v>66000</v>
      </c>
      <c r="AE173" s="508"/>
      <c r="AF173" s="507" t="s">
        <v>1597</v>
      </c>
      <c r="AG173" s="507" t="s">
        <v>1596</v>
      </c>
      <c r="AH173" s="508"/>
    </row>
    <row r="174" spans="1:62" s="54" customFormat="1" ht="17.25" customHeight="1">
      <c r="A174" s="556" t="s">
        <v>1497</v>
      </c>
      <c r="B174" s="533" t="s">
        <v>1963</v>
      </c>
      <c r="C174" s="195"/>
      <c r="D174" s="136" t="s">
        <v>1964</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2622288.53</v>
      </c>
      <c r="AA174" s="407">
        <f t="shared" si="20"/>
        <v>8658021.58</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332</v>
      </c>
      <c r="D175" s="141" t="s">
        <v>1965</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20"/>
        <v>0</v>
      </c>
      <c r="AC175" s="499"/>
      <c r="AD175" s="513"/>
      <c r="AE175" s="508"/>
      <c r="AF175" s="508"/>
      <c r="AG175" s="508"/>
      <c r="AH175" s="508"/>
    </row>
    <row r="176" spans="1:34" s="45" customFormat="1" ht="63" customHeight="1" hidden="1">
      <c r="A176" s="556"/>
      <c r="B176" s="533"/>
      <c r="C176" s="212" t="s">
        <v>330</v>
      </c>
      <c r="D176" s="141" t="s">
        <v>1891</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20"/>
        <v>0</v>
      </c>
      <c r="AC176" s="499"/>
      <c r="AD176" s="513"/>
      <c r="AE176" s="508"/>
      <c r="AF176" s="508"/>
      <c r="AG176" s="508"/>
      <c r="AH176" s="508"/>
    </row>
    <row r="177" spans="1:34" ht="15.75">
      <c r="A177" s="556"/>
      <c r="B177" s="533"/>
      <c r="C177" s="579" t="s">
        <v>1460</v>
      </c>
      <c r="D177" s="141" t="s">
        <v>1966</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20"/>
        <v>0</v>
      </c>
      <c r="AC177" s="499"/>
      <c r="AD177" s="513"/>
      <c r="AE177" s="508"/>
      <c r="AF177" s="508"/>
      <c r="AG177" s="508"/>
      <c r="AH177" s="508"/>
    </row>
    <row r="178" spans="1:34" ht="21.75" customHeight="1">
      <c r="A178" s="556"/>
      <c r="B178" s="533"/>
      <c r="C178" s="544"/>
      <c r="D178" s="347" t="s">
        <v>1967</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20"/>
        <v>0</v>
      </c>
      <c r="AC178" s="499"/>
      <c r="AD178" s="513">
        <v>2009.75</v>
      </c>
      <c r="AE178" s="508"/>
      <c r="AF178" s="508"/>
      <c r="AG178" s="508"/>
      <c r="AH178" s="508"/>
    </row>
    <row r="179" spans="1:34" ht="21.75" customHeight="1">
      <c r="A179" s="556"/>
      <c r="B179" s="533"/>
      <c r="C179" s="544"/>
      <c r="D179" s="347" t="s">
        <v>530</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20"/>
        <v>0</v>
      </c>
      <c r="AC179" s="499"/>
      <c r="AD179" s="513">
        <v>81132.5</v>
      </c>
      <c r="AE179" s="508"/>
      <c r="AF179" s="508"/>
      <c r="AG179" s="508"/>
      <c r="AH179" s="508"/>
    </row>
    <row r="180" spans="1:34" ht="20.25" customHeight="1">
      <c r="A180" s="556"/>
      <c r="B180" s="533"/>
      <c r="C180" s="544"/>
      <c r="D180" s="347" t="s">
        <v>531</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20"/>
        <v>0</v>
      </c>
      <c r="AC180" s="499"/>
      <c r="AD180" s="513">
        <v>94287.5</v>
      </c>
      <c r="AE180" s="508"/>
      <c r="AF180" s="508"/>
      <c r="AG180" s="508"/>
      <c r="AH180" s="508"/>
    </row>
    <row r="181" spans="1:34" ht="15.75" customHeight="1" hidden="1">
      <c r="A181" s="556"/>
      <c r="B181" s="533"/>
      <c r="C181" s="544"/>
      <c r="D181" s="347" t="s">
        <v>532</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20"/>
        <v>0</v>
      </c>
      <c r="AC181" s="499"/>
      <c r="AD181" s="513"/>
      <c r="AE181" s="508"/>
      <c r="AF181" s="508"/>
      <c r="AG181" s="508"/>
      <c r="AH181" s="508"/>
    </row>
    <row r="182" spans="1:34" ht="15.75">
      <c r="A182" s="556"/>
      <c r="B182" s="533"/>
      <c r="C182" s="544"/>
      <c r="D182" s="347" t="s">
        <v>533</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20"/>
        <v>0</v>
      </c>
      <c r="AC182" s="499"/>
      <c r="AD182" s="513">
        <v>69090.34</v>
      </c>
      <c r="AE182" s="508"/>
      <c r="AF182" s="508"/>
      <c r="AG182" s="508"/>
      <c r="AH182" s="508"/>
    </row>
    <row r="183" spans="1:34" ht="15.75" customHeight="1" hidden="1">
      <c r="A183" s="556"/>
      <c r="B183" s="533"/>
      <c r="C183" s="544"/>
      <c r="D183" s="198" t="s">
        <v>534</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20"/>
        <v>0</v>
      </c>
      <c r="AC183" s="499"/>
      <c r="AD183" s="513"/>
      <c r="AE183" s="508"/>
      <c r="AF183" s="508"/>
      <c r="AG183" s="508"/>
      <c r="AH183" s="508"/>
    </row>
    <row r="184" spans="1:34" ht="15.75" customHeight="1" hidden="1">
      <c r="A184" s="556"/>
      <c r="B184" s="533"/>
      <c r="C184" s="544"/>
      <c r="D184" s="198" t="s">
        <v>535</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20"/>
        <v>0</v>
      </c>
      <c r="AC184" s="499"/>
      <c r="AD184" s="513"/>
      <c r="AE184" s="508"/>
      <c r="AF184" s="508"/>
      <c r="AG184" s="508"/>
      <c r="AH184" s="508"/>
    </row>
    <row r="185" spans="1:34" ht="15.75" customHeight="1" hidden="1">
      <c r="A185" s="556"/>
      <c r="B185" s="533"/>
      <c r="C185" s="580"/>
      <c r="D185" s="198" t="s">
        <v>536</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20"/>
        <v>0</v>
      </c>
      <c r="AC185" s="499"/>
      <c r="AD185" s="513"/>
      <c r="AE185" s="508"/>
      <c r="AF185" s="508"/>
      <c r="AG185" s="508"/>
      <c r="AH185" s="508"/>
    </row>
    <row r="186" spans="1:34" ht="15.75" customHeight="1" hidden="1">
      <c r="A186" s="556"/>
      <c r="B186" s="533"/>
      <c r="C186" s="579" t="s">
        <v>537</v>
      </c>
      <c r="D186" s="141" t="s">
        <v>538</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20"/>
        <v>0</v>
      </c>
      <c r="AC186" s="499"/>
      <c r="AD186" s="513"/>
      <c r="AE186" s="508"/>
      <c r="AF186" s="508"/>
      <c r="AG186" s="508"/>
      <c r="AH186" s="508"/>
    </row>
    <row r="187" spans="1:34" ht="15.75" customHeight="1" hidden="1">
      <c r="A187" s="556"/>
      <c r="B187" s="533"/>
      <c r="C187" s="544"/>
      <c r="D187" s="198" t="s">
        <v>539</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20"/>
        <v>0</v>
      </c>
      <c r="AC187" s="499"/>
      <c r="AD187" s="513"/>
      <c r="AE187" s="508"/>
      <c r="AF187" s="508"/>
      <c r="AG187" s="508"/>
      <c r="AH187" s="508"/>
    </row>
    <row r="188" spans="1:34" ht="15.75" customHeight="1" hidden="1">
      <c r="A188" s="556"/>
      <c r="B188" s="533"/>
      <c r="C188" s="544"/>
      <c r="D188" s="198" t="s">
        <v>540</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20"/>
        <v>0</v>
      </c>
      <c r="AC188" s="499"/>
      <c r="AD188" s="513"/>
      <c r="AE188" s="508"/>
      <c r="AF188" s="508"/>
      <c r="AG188" s="508"/>
      <c r="AH188" s="508"/>
    </row>
    <row r="189" spans="1:34" ht="15.75" customHeight="1" hidden="1">
      <c r="A189" s="556"/>
      <c r="B189" s="533"/>
      <c r="C189" s="544"/>
      <c r="D189" s="198" t="s">
        <v>541</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20"/>
        <v>0</v>
      </c>
      <c r="AC189" s="499"/>
      <c r="AD189" s="513"/>
      <c r="AE189" s="508"/>
      <c r="AF189" s="508"/>
      <c r="AG189" s="508"/>
      <c r="AH189" s="508"/>
    </row>
    <row r="190" spans="1:34" ht="15.75" customHeight="1" hidden="1">
      <c r="A190" s="556"/>
      <c r="B190" s="533"/>
      <c r="C190" s="580"/>
      <c r="D190" s="198" t="s">
        <v>542</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20"/>
        <v>0</v>
      </c>
      <c r="AC190" s="499"/>
      <c r="AD190" s="513"/>
      <c r="AE190" s="508"/>
      <c r="AF190" s="508"/>
      <c r="AG190" s="508"/>
      <c r="AH190" s="508"/>
    </row>
    <row r="191" spans="1:34" ht="47.25" customHeight="1" hidden="1">
      <c r="A191" s="556"/>
      <c r="B191" s="533"/>
      <c r="C191" s="212" t="s">
        <v>967</v>
      </c>
      <c r="D191" s="208" t="s">
        <v>1858</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20"/>
        <v>0</v>
      </c>
      <c r="AC191" s="499"/>
      <c r="AD191" s="513"/>
      <c r="AE191" s="508"/>
      <c r="AF191" s="508"/>
      <c r="AG191" s="508"/>
      <c r="AH191" s="508"/>
    </row>
    <row r="192" spans="1:34" ht="49.5" customHeight="1">
      <c r="A192" s="556"/>
      <c r="B192" s="533"/>
      <c r="C192" s="212" t="s">
        <v>1859</v>
      </c>
      <c r="D192" s="208" t="s">
        <v>1860</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20"/>
        <v>0</v>
      </c>
      <c r="AC192" s="499"/>
      <c r="AD192" s="513">
        <v>83941.86</v>
      </c>
      <c r="AE192" s="508"/>
      <c r="AF192" s="508"/>
      <c r="AG192" s="508"/>
      <c r="AH192" s="508"/>
    </row>
    <row r="193" spans="1:34" ht="47.25">
      <c r="A193" s="556"/>
      <c r="B193" s="533"/>
      <c r="C193" s="212" t="s">
        <v>1861</v>
      </c>
      <c r="D193" s="208" t="s">
        <v>1862</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20"/>
        <v>0</v>
      </c>
      <c r="AC193" s="499"/>
      <c r="AD193" s="513">
        <v>43975.12</v>
      </c>
      <c r="AE193" s="508"/>
      <c r="AF193" s="508"/>
      <c r="AG193" s="508"/>
      <c r="AH193" s="508"/>
    </row>
    <row r="194" spans="1:34" ht="15.75">
      <c r="A194" s="556"/>
      <c r="B194" s="533"/>
      <c r="C194" s="579" t="s">
        <v>1863</v>
      </c>
      <c r="D194" s="208" t="s">
        <v>1864</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20"/>
        <v>0</v>
      </c>
      <c r="AC194" s="499"/>
      <c r="AD194" s="513"/>
      <c r="AE194" s="508"/>
      <c r="AF194" s="508"/>
      <c r="AG194" s="508"/>
      <c r="AH194" s="508"/>
    </row>
    <row r="195" spans="1:34" ht="15.75">
      <c r="A195" s="556"/>
      <c r="B195" s="533"/>
      <c r="C195" s="544"/>
      <c r="D195" s="348" t="s">
        <v>1865</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20"/>
        <v>0</v>
      </c>
      <c r="AC195" s="499"/>
      <c r="AD195" s="513">
        <v>30000</v>
      </c>
      <c r="AE195" s="508"/>
      <c r="AF195" s="508"/>
      <c r="AG195" s="508"/>
      <c r="AH195" s="508"/>
    </row>
    <row r="196" spans="1:34" ht="15.75">
      <c r="A196" s="556"/>
      <c r="B196" s="533"/>
      <c r="C196" s="544"/>
      <c r="D196" s="348" t="s">
        <v>1866</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20"/>
        <v>0</v>
      </c>
      <c r="AC196" s="499"/>
      <c r="AD196" s="513">
        <v>30000</v>
      </c>
      <c r="AE196" s="508"/>
      <c r="AF196" s="508"/>
      <c r="AG196" s="508"/>
      <c r="AH196" s="508"/>
    </row>
    <row r="197" spans="1:34" ht="16.5" customHeight="1">
      <c r="A197" s="556"/>
      <c r="B197" s="533"/>
      <c r="C197" s="580"/>
      <c r="D197" s="348" t="s">
        <v>1867</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20"/>
        <v>0</v>
      </c>
      <c r="AC197" s="499"/>
      <c r="AD197" s="513">
        <v>29990</v>
      </c>
      <c r="AE197" s="508"/>
      <c r="AF197" s="508"/>
      <c r="AG197" s="508"/>
      <c r="AH197" s="508"/>
    </row>
    <row r="198" spans="1:34" s="40" customFormat="1" ht="47.25">
      <c r="A198" s="556"/>
      <c r="B198" s="533"/>
      <c r="C198" s="212" t="s">
        <v>1868</v>
      </c>
      <c r="D198" s="208" t="s">
        <v>1913</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20"/>
        <v>0</v>
      </c>
      <c r="AC198" s="498"/>
      <c r="AD198" s="512">
        <v>78060.07</v>
      </c>
      <c r="AE198" s="507"/>
      <c r="AF198" s="507"/>
      <c r="AG198" s="507"/>
      <c r="AH198" s="507"/>
    </row>
    <row r="199" spans="1:34" s="40" customFormat="1" ht="31.5" customHeight="1" hidden="1">
      <c r="A199" s="556"/>
      <c r="B199" s="533"/>
      <c r="C199" s="212" t="s">
        <v>1914</v>
      </c>
      <c r="D199" s="208" t="s">
        <v>70</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20"/>
        <v>0</v>
      </c>
      <c r="AC199" s="498"/>
      <c r="AD199" s="512"/>
      <c r="AE199" s="507"/>
      <c r="AF199" s="507"/>
      <c r="AG199" s="507"/>
      <c r="AH199" s="507"/>
    </row>
    <row r="200" spans="1:34" ht="31.5">
      <c r="A200" s="556"/>
      <c r="B200" s="533"/>
      <c r="C200" s="212" t="s">
        <v>71</v>
      </c>
      <c r="D200" s="208" t="s">
        <v>1561</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20"/>
        <v>0</v>
      </c>
      <c r="AC200" s="499"/>
      <c r="AD200" s="513">
        <v>6200</v>
      </c>
      <c r="AE200" s="508"/>
      <c r="AF200" s="508"/>
      <c r="AG200" s="508"/>
      <c r="AH200" s="508"/>
    </row>
    <row r="201" spans="1:34" ht="31.5" customHeight="1" hidden="1">
      <c r="A201" s="556"/>
      <c r="B201" s="533"/>
      <c r="C201" s="212" t="s">
        <v>524</v>
      </c>
      <c r="D201" s="208" t="s">
        <v>230</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20"/>
        <v>0</v>
      </c>
      <c r="AC201" s="499"/>
      <c r="AD201" s="513"/>
      <c r="AE201" s="508"/>
      <c r="AF201" s="508"/>
      <c r="AG201" s="508"/>
      <c r="AH201" s="508"/>
    </row>
    <row r="202" spans="1:34" ht="47.25" customHeight="1" hidden="1">
      <c r="A202" s="556"/>
      <c r="B202" s="533"/>
      <c r="C202" s="212" t="s">
        <v>231</v>
      </c>
      <c r="D202" s="208" t="s">
        <v>1971</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20"/>
        <v>0</v>
      </c>
      <c r="AC202" s="499"/>
      <c r="AD202" s="513"/>
      <c r="AE202" s="508"/>
      <c r="AF202" s="508"/>
      <c r="AG202" s="508"/>
      <c r="AH202" s="508"/>
    </row>
    <row r="203" spans="1:34" ht="15.75" customHeight="1" hidden="1">
      <c r="A203" s="556"/>
      <c r="B203" s="533"/>
      <c r="C203" s="579" t="s">
        <v>1972</v>
      </c>
      <c r="D203" s="208" t="s">
        <v>1973</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20"/>
        <v>0</v>
      </c>
      <c r="AC203" s="499"/>
      <c r="AD203" s="513"/>
      <c r="AE203" s="508"/>
      <c r="AF203" s="508"/>
      <c r="AG203" s="508"/>
      <c r="AH203" s="508"/>
    </row>
    <row r="204" spans="1:34" ht="15.75" customHeight="1" hidden="1">
      <c r="A204" s="556"/>
      <c r="B204" s="533"/>
      <c r="C204" s="544"/>
      <c r="D204" s="213" t="s">
        <v>1974</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ustomHeight="1" hidden="1">
      <c r="A205" s="556"/>
      <c r="B205" s="533"/>
      <c r="C205" s="580"/>
      <c r="D205" s="213" t="s">
        <v>1975</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20"/>
        <v>0</v>
      </c>
      <c r="AC205" s="499"/>
      <c r="AD205" s="513"/>
      <c r="AE205" s="508"/>
      <c r="AF205" s="508"/>
      <c r="AG205" s="508"/>
      <c r="AH205" s="508"/>
    </row>
    <row r="206" spans="1:34" ht="31.5">
      <c r="A206" s="556"/>
      <c r="B206" s="533"/>
      <c r="C206" s="212" t="s">
        <v>72</v>
      </c>
      <c r="D206" s="208" t="s">
        <v>594</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20"/>
        <v>0</v>
      </c>
      <c r="AC206" s="499"/>
      <c r="AD206" s="513">
        <v>4920</v>
      </c>
      <c r="AE206" s="508"/>
      <c r="AF206" s="508"/>
      <c r="AG206" s="508"/>
      <c r="AH206" s="508"/>
    </row>
    <row r="207" spans="1:34" ht="31.5" customHeight="1" hidden="1">
      <c r="A207" s="556"/>
      <c r="B207" s="533"/>
      <c r="C207" s="212" t="s">
        <v>595</v>
      </c>
      <c r="D207" s="208" t="s">
        <v>1993</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20"/>
        <v>0</v>
      </c>
      <c r="AC207" s="499"/>
      <c r="AD207" s="513"/>
      <c r="AE207" s="508"/>
      <c r="AF207" s="508"/>
      <c r="AG207" s="508"/>
      <c r="AH207" s="508"/>
    </row>
    <row r="208" spans="1:34" ht="31.5">
      <c r="A208" s="556"/>
      <c r="B208" s="533"/>
      <c r="C208" s="212" t="s">
        <v>1994</v>
      </c>
      <c r="D208" s="208" t="s">
        <v>968</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20"/>
        <v>0</v>
      </c>
      <c r="AC208" s="499"/>
      <c r="AD208" s="513">
        <v>21197.5</v>
      </c>
      <c r="AE208" s="508"/>
      <c r="AF208" s="508"/>
      <c r="AG208" s="508"/>
      <c r="AH208" s="508"/>
    </row>
    <row r="209" spans="1:34" ht="31.5">
      <c r="A209" s="556"/>
      <c r="B209" s="533"/>
      <c r="C209" s="212" t="s">
        <v>969</v>
      </c>
      <c r="D209" s="208" t="s">
        <v>1524</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20"/>
        <v>0</v>
      </c>
      <c r="AC209" s="499"/>
      <c r="AD209" s="513">
        <v>7403.78</v>
      </c>
      <c r="AE209" s="508"/>
      <c r="AF209" s="508"/>
      <c r="AG209" s="508"/>
      <c r="AH209" s="508"/>
    </row>
    <row r="210" spans="1:34" ht="31.5">
      <c r="A210" s="556"/>
      <c r="B210" s="533"/>
      <c r="C210" s="212" t="s">
        <v>1525</v>
      </c>
      <c r="D210" s="141" t="s">
        <v>1526</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20"/>
        <v>0</v>
      </c>
      <c r="AC210" s="499"/>
      <c r="AD210" s="513">
        <v>14027.17</v>
      </c>
      <c r="AE210" s="508"/>
      <c r="AF210" s="508"/>
      <c r="AG210" s="508"/>
      <c r="AH210" s="508"/>
    </row>
    <row r="211" spans="1:34" ht="15.75" customHeight="1" hidden="1">
      <c r="A211" s="556"/>
      <c r="B211" s="533"/>
      <c r="C211" s="212" t="s">
        <v>1527</v>
      </c>
      <c r="D211" s="141" t="s">
        <v>1805</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20"/>
        <v>0</v>
      </c>
      <c r="AC211" s="499"/>
      <c r="AD211" s="513"/>
      <c r="AE211" s="508"/>
      <c r="AF211" s="508"/>
      <c r="AG211" s="508"/>
      <c r="AH211" s="508"/>
    </row>
    <row r="212" spans="1:34" ht="47.25">
      <c r="A212" s="556"/>
      <c r="B212" s="533"/>
      <c r="C212" s="212" t="s">
        <v>1562</v>
      </c>
      <c r="D212" s="141" t="s">
        <v>1563</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t="shared" si="20"/>
        <v>0</v>
      </c>
      <c r="AC212" s="499"/>
      <c r="AD212" s="513">
        <v>98481.84</v>
      </c>
      <c r="AE212" s="508"/>
      <c r="AF212" s="508"/>
      <c r="AG212" s="508"/>
      <c r="AH212" s="508"/>
    </row>
    <row r="213" spans="1:34" ht="31.5" customHeight="1" hidden="1">
      <c r="A213" s="556"/>
      <c r="B213" s="533"/>
      <c r="C213" s="212" t="s">
        <v>1510</v>
      </c>
      <c r="D213" s="141" t="s">
        <v>337</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0"/>
        <v>0</v>
      </c>
      <c r="AC213" s="499"/>
      <c r="AD213" s="513"/>
      <c r="AE213" s="508"/>
      <c r="AF213" s="508"/>
      <c r="AG213" s="508"/>
      <c r="AH213" s="508"/>
    </row>
    <row r="214" spans="1:34" ht="15.75">
      <c r="A214" s="556"/>
      <c r="B214" s="533"/>
      <c r="C214" s="579" t="s">
        <v>1231</v>
      </c>
      <c r="D214" s="141" t="s">
        <v>338</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0"/>
        <v>0</v>
      </c>
      <c r="AC214" s="499"/>
      <c r="AD214" s="513"/>
      <c r="AE214" s="508"/>
      <c r="AF214" s="508"/>
      <c r="AG214" s="508"/>
      <c r="AH214" s="508"/>
    </row>
    <row r="215" spans="1:34" ht="15.75">
      <c r="A215" s="556"/>
      <c r="B215" s="533"/>
      <c r="C215" s="544"/>
      <c r="D215" s="347" t="s">
        <v>339</v>
      </c>
      <c r="E215" s="199">
        <v>992.628</v>
      </c>
      <c r="F215" s="143">
        <f aca="true" t="shared" si="25"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0"/>
        <v>0</v>
      </c>
      <c r="AC215" s="499"/>
      <c r="AD215" s="513">
        <v>165786</v>
      </c>
      <c r="AE215" s="508"/>
      <c r="AF215" s="508"/>
      <c r="AG215" s="508"/>
      <c r="AH215" s="508"/>
    </row>
    <row r="216" spans="1:34" ht="15.75" customHeight="1" hidden="1">
      <c r="A216" s="556"/>
      <c r="B216" s="533"/>
      <c r="C216" s="544"/>
      <c r="D216" s="347" t="s">
        <v>340</v>
      </c>
      <c r="E216" s="199">
        <v>744.44</v>
      </c>
      <c r="F216" s="143">
        <f t="shared" si="25"/>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aca="true" t="shared" si="26" ref="AA216:AA279">N216+O216+P216+Q216+R216+S216+T216+U216+V216-Z216</f>
        <v>0</v>
      </c>
      <c r="AC216" s="499"/>
      <c r="AD216" s="513"/>
      <c r="AE216" s="508"/>
      <c r="AF216" s="508"/>
      <c r="AG216" s="508"/>
      <c r="AH216" s="508"/>
    </row>
    <row r="217" spans="1:34" ht="15.75">
      <c r="A217" s="556"/>
      <c r="B217" s="533"/>
      <c r="C217" s="544"/>
      <c r="D217" s="347" t="s">
        <v>341</v>
      </c>
      <c r="E217" s="199">
        <v>154</v>
      </c>
      <c r="F217" s="143">
        <f t="shared" si="25"/>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6"/>
        <v>0</v>
      </c>
      <c r="AC217" s="499"/>
      <c r="AD217" s="513">
        <v>81540.9</v>
      </c>
      <c r="AE217" s="508"/>
      <c r="AF217" s="508"/>
      <c r="AG217" s="508"/>
      <c r="AH217" s="508"/>
    </row>
    <row r="218" spans="1:34" ht="15.75">
      <c r="A218" s="556"/>
      <c r="B218" s="533"/>
      <c r="C218" s="580"/>
      <c r="D218" s="347" t="s">
        <v>342</v>
      </c>
      <c r="E218" s="199">
        <v>231</v>
      </c>
      <c r="F218" s="143">
        <f t="shared" si="25"/>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6"/>
        <v>0</v>
      </c>
      <c r="AC218" s="499"/>
      <c r="AD218" s="513">
        <v>50786</v>
      </c>
      <c r="AE218" s="508"/>
      <c r="AF218" s="508"/>
      <c r="AG218" s="508"/>
      <c r="AH218" s="508"/>
    </row>
    <row r="219" spans="1:34" ht="31.5">
      <c r="A219" s="556"/>
      <c r="B219" s="533"/>
      <c r="C219" s="212" t="s">
        <v>343</v>
      </c>
      <c r="D219" s="141" t="s">
        <v>344</v>
      </c>
      <c r="E219" s="142">
        <v>3074.98</v>
      </c>
      <c r="F219" s="143">
        <f t="shared" si="25"/>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6"/>
        <v>0</v>
      </c>
      <c r="AC219" s="499"/>
      <c r="AD219" s="513">
        <v>4354</v>
      </c>
      <c r="AE219" s="508"/>
      <c r="AF219" s="508"/>
      <c r="AG219" s="508"/>
      <c r="AH219" s="508"/>
    </row>
    <row r="220" spans="1:34" ht="31.5" customHeight="1" hidden="1">
      <c r="A220" s="556"/>
      <c r="B220" s="533"/>
      <c r="C220" s="212" t="s">
        <v>345</v>
      </c>
      <c r="D220" s="141" t="s">
        <v>346</v>
      </c>
      <c r="E220" s="142">
        <v>85</v>
      </c>
      <c r="F220" s="143">
        <f t="shared" si="25"/>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6"/>
        <v>0</v>
      </c>
      <c r="AC220" s="499"/>
      <c r="AD220" s="513"/>
      <c r="AE220" s="508"/>
      <c r="AF220" s="508"/>
      <c r="AG220" s="508"/>
      <c r="AH220" s="508"/>
    </row>
    <row r="221" spans="1:34" ht="33.75" customHeight="1">
      <c r="A221" s="556"/>
      <c r="B221" s="533"/>
      <c r="C221" s="212" t="s">
        <v>347</v>
      </c>
      <c r="D221" s="141" t="s">
        <v>1855</v>
      </c>
      <c r="E221" s="142">
        <v>3716.685</v>
      </c>
      <c r="F221" s="143">
        <f t="shared" si="25"/>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6"/>
        <v>0</v>
      </c>
      <c r="AC221" s="499"/>
      <c r="AD221" s="513">
        <v>1911.11</v>
      </c>
      <c r="AE221" s="508"/>
      <c r="AF221" s="508"/>
      <c r="AG221" s="508"/>
      <c r="AH221" s="508"/>
    </row>
    <row r="222" spans="1:34" ht="31.5">
      <c r="A222" s="556"/>
      <c r="B222" s="533"/>
      <c r="C222" s="212" t="s">
        <v>1856</v>
      </c>
      <c r="D222" s="141" t="s">
        <v>842</v>
      </c>
      <c r="E222" s="142">
        <v>1000.372</v>
      </c>
      <c r="F222" s="143">
        <f t="shared" si="25"/>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6"/>
        <v>0</v>
      </c>
      <c r="AC222" s="499"/>
      <c r="AD222" s="513">
        <v>1863.75</v>
      </c>
      <c r="AE222" s="508"/>
      <c r="AF222" s="508"/>
      <c r="AG222" s="508"/>
      <c r="AH222" s="508"/>
    </row>
    <row r="223" spans="1:34" ht="31.5">
      <c r="A223" s="556"/>
      <c r="B223" s="533"/>
      <c r="C223" s="212" t="s">
        <v>843</v>
      </c>
      <c r="D223" s="141" t="s">
        <v>844</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6"/>
        <v>0</v>
      </c>
      <c r="AC223" s="499"/>
      <c r="AD223" s="513">
        <v>3553</v>
      </c>
      <c r="AE223" s="508"/>
      <c r="AF223" s="508"/>
      <c r="AG223" s="508"/>
      <c r="AH223" s="508"/>
    </row>
    <row r="224" spans="1:34" ht="31.5" customHeight="1" hidden="1">
      <c r="A224" s="556"/>
      <c r="B224" s="533"/>
      <c r="C224" s="212" t="s">
        <v>845</v>
      </c>
      <c r="D224" s="141" t="s">
        <v>1101</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6"/>
        <v>0</v>
      </c>
      <c r="AC224" s="499"/>
      <c r="AD224" s="513"/>
      <c r="AE224" s="508"/>
      <c r="AF224" s="508"/>
      <c r="AG224" s="508"/>
      <c r="AH224" s="508"/>
    </row>
    <row r="225" spans="1:34" ht="15.75" customHeight="1" hidden="1">
      <c r="A225" s="556"/>
      <c r="B225" s="533"/>
      <c r="C225" s="212" t="s">
        <v>1102</v>
      </c>
      <c r="D225" s="141" t="s">
        <v>1103</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6"/>
        <v>0</v>
      </c>
      <c r="AC225" s="499"/>
      <c r="AD225" s="513"/>
      <c r="AE225" s="508"/>
      <c r="AF225" s="508"/>
      <c r="AG225" s="508"/>
      <c r="AH225" s="508"/>
    </row>
    <row r="226" spans="1:34" ht="15.75" customHeight="1" hidden="1">
      <c r="A226" s="556"/>
      <c r="B226" s="533"/>
      <c r="C226" s="212" t="s">
        <v>1104</v>
      </c>
      <c r="D226" s="141" t="s">
        <v>1105</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6"/>
        <v>0</v>
      </c>
      <c r="AC226" s="499"/>
      <c r="AD226" s="513"/>
      <c r="AE226" s="508"/>
      <c r="AF226" s="508"/>
      <c r="AG226" s="508"/>
      <c r="AH226" s="508"/>
    </row>
    <row r="227" spans="1:34" ht="15.75" customHeight="1" hidden="1">
      <c r="A227" s="556"/>
      <c r="B227" s="533"/>
      <c r="C227" s="212" t="s">
        <v>1106</v>
      </c>
      <c r="D227" s="141" t="s">
        <v>1107</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6"/>
        <v>0</v>
      </c>
      <c r="AC227" s="499"/>
      <c r="AD227" s="513"/>
      <c r="AE227" s="508"/>
      <c r="AF227" s="508"/>
      <c r="AG227" s="508"/>
      <c r="AH227" s="508"/>
    </row>
    <row r="228" spans="1:34" ht="15.75" customHeight="1" hidden="1">
      <c r="A228" s="556"/>
      <c r="B228" s="533"/>
      <c r="C228" s="212"/>
      <c r="D228" s="141" t="s">
        <v>639</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6"/>
        <v>0</v>
      </c>
      <c r="AC228" s="499"/>
      <c r="AD228" s="513"/>
      <c r="AE228" s="508"/>
      <c r="AF228" s="508"/>
      <c r="AG228" s="508"/>
      <c r="AH228" s="508"/>
    </row>
    <row r="229" spans="1:34" ht="15.75" customHeight="1" hidden="1">
      <c r="A229" s="556"/>
      <c r="B229" s="533"/>
      <c r="C229" s="212" t="s">
        <v>640</v>
      </c>
      <c r="D229" s="141" t="s">
        <v>641</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6"/>
        <v>0</v>
      </c>
      <c r="AC229" s="499"/>
      <c r="AD229" s="513"/>
      <c r="AE229" s="508"/>
      <c r="AF229" s="508"/>
      <c r="AG229" s="508"/>
      <c r="AH229" s="508"/>
    </row>
    <row r="230" spans="1:34" ht="31.5" customHeight="1" hidden="1">
      <c r="A230" s="556"/>
      <c r="B230" s="533"/>
      <c r="C230" s="579" t="s">
        <v>642</v>
      </c>
      <c r="D230" s="141" t="s">
        <v>643</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6"/>
        <v>0</v>
      </c>
      <c r="AC230" s="499"/>
      <c r="AD230" s="513"/>
      <c r="AE230" s="508"/>
      <c r="AF230" s="508"/>
      <c r="AG230" s="508"/>
      <c r="AH230" s="508"/>
    </row>
    <row r="231" spans="1:34" ht="15.75" customHeight="1" hidden="1">
      <c r="A231" s="556"/>
      <c r="B231" s="533"/>
      <c r="C231" s="658"/>
      <c r="D231" s="206" t="s">
        <v>644</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6"/>
        <v>0</v>
      </c>
      <c r="AC231" s="499"/>
      <c r="AD231" s="513"/>
      <c r="AE231" s="508"/>
      <c r="AF231" s="508"/>
      <c r="AG231" s="508"/>
      <c r="AH231" s="508"/>
    </row>
    <row r="232" spans="1:34" ht="15.75" customHeight="1" hidden="1">
      <c r="A232" s="556"/>
      <c r="B232" s="533"/>
      <c r="C232" s="658"/>
      <c r="D232" s="206" t="s">
        <v>645</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6"/>
        <v>0</v>
      </c>
      <c r="AC232" s="499"/>
      <c r="AD232" s="513"/>
      <c r="AE232" s="508"/>
      <c r="AF232" s="508"/>
      <c r="AG232" s="508"/>
      <c r="AH232" s="508"/>
    </row>
    <row r="233" spans="1:34" ht="15.75" customHeight="1" hidden="1">
      <c r="A233" s="556"/>
      <c r="B233" s="533"/>
      <c r="C233" s="658"/>
      <c r="D233" s="206" t="s">
        <v>646</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6"/>
        <v>0</v>
      </c>
      <c r="AC233" s="499"/>
      <c r="AD233" s="513"/>
      <c r="AE233" s="508"/>
      <c r="AF233" s="508"/>
      <c r="AG233" s="508"/>
      <c r="AH233" s="508"/>
    </row>
    <row r="234" spans="1:34" ht="15.75" customHeight="1" hidden="1">
      <c r="A234" s="556"/>
      <c r="B234" s="533"/>
      <c r="C234" s="658"/>
      <c r="D234" s="206" t="s">
        <v>647</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6"/>
        <v>0</v>
      </c>
      <c r="AC234" s="499"/>
      <c r="AD234" s="513"/>
      <c r="AE234" s="508"/>
      <c r="AF234" s="508"/>
      <c r="AG234" s="508"/>
      <c r="AH234" s="508"/>
    </row>
    <row r="235" spans="1:34" ht="15.75" customHeight="1" hidden="1">
      <c r="A235" s="556"/>
      <c r="B235" s="533"/>
      <c r="C235" s="658"/>
      <c r="D235" s="206" t="s">
        <v>648</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6"/>
        <v>0</v>
      </c>
      <c r="AC235" s="499"/>
      <c r="AD235" s="513"/>
      <c r="AE235" s="508"/>
      <c r="AF235" s="508"/>
      <c r="AG235" s="508"/>
      <c r="AH235" s="508"/>
    </row>
    <row r="236" spans="1:34" ht="15.75" customHeight="1" hidden="1">
      <c r="A236" s="556"/>
      <c r="B236" s="533"/>
      <c r="C236" s="658"/>
      <c r="D236" s="206" t="s">
        <v>649</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6"/>
        <v>0</v>
      </c>
      <c r="AC236" s="499"/>
      <c r="AD236" s="513"/>
      <c r="AE236" s="508"/>
      <c r="AF236" s="508"/>
      <c r="AG236" s="508"/>
      <c r="AH236" s="508"/>
    </row>
    <row r="237" spans="1:34" ht="15.75" customHeight="1" hidden="1">
      <c r="A237" s="556"/>
      <c r="B237" s="533"/>
      <c r="C237" s="658"/>
      <c r="D237" s="206" t="s">
        <v>650</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6"/>
        <v>0</v>
      </c>
      <c r="AC237" s="499"/>
      <c r="AD237" s="513"/>
      <c r="AE237" s="508"/>
      <c r="AF237" s="508"/>
      <c r="AG237" s="508"/>
      <c r="AH237" s="508"/>
    </row>
    <row r="238" spans="1:34" ht="15.75" customHeight="1" hidden="1">
      <c r="A238" s="556"/>
      <c r="B238" s="533"/>
      <c r="C238" s="658"/>
      <c r="D238" s="206" t="s">
        <v>651</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6"/>
        <v>0</v>
      </c>
      <c r="AC238" s="499"/>
      <c r="AD238" s="513"/>
      <c r="AE238" s="508"/>
      <c r="AF238" s="508"/>
      <c r="AG238" s="508"/>
      <c r="AH238" s="508"/>
    </row>
    <row r="239" spans="1:34" ht="15.75" customHeight="1" hidden="1">
      <c r="A239" s="556"/>
      <c r="B239" s="533"/>
      <c r="C239" s="658"/>
      <c r="D239" s="206" t="s">
        <v>652</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6"/>
        <v>0</v>
      </c>
      <c r="AC239" s="499"/>
      <c r="AD239" s="513"/>
      <c r="AE239" s="508"/>
      <c r="AF239" s="508"/>
      <c r="AG239" s="508"/>
      <c r="AH239" s="508"/>
    </row>
    <row r="240" spans="1:34" ht="15.75" customHeight="1" hidden="1">
      <c r="A240" s="556"/>
      <c r="B240" s="533"/>
      <c r="C240" s="658"/>
      <c r="D240" s="206" t="s">
        <v>653</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6"/>
        <v>0</v>
      </c>
      <c r="AC240" s="499"/>
      <c r="AD240" s="513"/>
      <c r="AE240" s="508"/>
      <c r="AF240" s="508"/>
      <c r="AG240" s="508"/>
      <c r="AH240" s="508"/>
    </row>
    <row r="241" spans="1:34" ht="15.75" customHeight="1" hidden="1">
      <c r="A241" s="556"/>
      <c r="B241" s="533"/>
      <c r="C241" s="658"/>
      <c r="D241" s="206" t="s">
        <v>654</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6"/>
        <v>0</v>
      </c>
      <c r="AC241" s="499"/>
      <c r="AD241" s="513"/>
      <c r="AE241" s="508"/>
      <c r="AF241" s="508"/>
      <c r="AG241" s="508"/>
      <c r="AH241" s="508"/>
    </row>
    <row r="242" spans="1:34" ht="31.5" customHeight="1" hidden="1">
      <c r="A242" s="556"/>
      <c r="B242" s="533"/>
      <c r="C242" s="658"/>
      <c r="D242" s="141" t="s">
        <v>269</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6"/>
        <v>0</v>
      </c>
      <c r="AC242" s="499"/>
      <c r="AD242" s="513"/>
      <c r="AE242" s="508"/>
      <c r="AF242" s="508"/>
      <c r="AG242" s="508"/>
      <c r="AH242" s="508"/>
    </row>
    <row r="243" spans="1:34" ht="15.75" customHeight="1" hidden="1">
      <c r="A243" s="556"/>
      <c r="B243" s="533"/>
      <c r="C243" s="658"/>
      <c r="D243" s="198" t="s">
        <v>270</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6"/>
        <v>0</v>
      </c>
      <c r="AC243" s="499"/>
      <c r="AD243" s="513"/>
      <c r="AE243" s="508"/>
      <c r="AF243" s="508"/>
      <c r="AG243" s="508"/>
      <c r="AH243" s="508"/>
    </row>
    <row r="244" spans="1:34" ht="15.75" customHeight="1" hidden="1">
      <c r="A244" s="556"/>
      <c r="B244" s="533"/>
      <c r="C244" s="658"/>
      <c r="D244" s="198" t="s">
        <v>271</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6"/>
        <v>0</v>
      </c>
      <c r="AC244" s="499"/>
      <c r="AD244" s="513"/>
      <c r="AE244" s="508"/>
      <c r="AF244" s="508"/>
      <c r="AG244" s="508"/>
      <c r="AH244" s="508"/>
    </row>
    <row r="245" spans="1:34" ht="15.75" customHeight="1" hidden="1">
      <c r="A245" s="556"/>
      <c r="B245" s="533"/>
      <c r="C245" s="658"/>
      <c r="D245" s="198" t="s">
        <v>272</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6"/>
        <v>0</v>
      </c>
      <c r="AC245" s="499"/>
      <c r="AD245" s="513"/>
      <c r="AE245" s="508"/>
      <c r="AF245" s="508"/>
      <c r="AG245" s="508"/>
      <c r="AH245" s="508"/>
    </row>
    <row r="246" spans="1:34" ht="15.75" customHeight="1" hidden="1">
      <c r="A246" s="556"/>
      <c r="B246" s="533"/>
      <c r="C246" s="658"/>
      <c r="D246" s="198" t="s">
        <v>273</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6"/>
        <v>0</v>
      </c>
      <c r="AC246" s="499"/>
      <c r="AD246" s="513"/>
      <c r="AE246" s="508"/>
      <c r="AF246" s="508"/>
      <c r="AG246" s="508"/>
      <c r="AH246" s="508"/>
    </row>
    <row r="247" spans="1:34" ht="15.75" customHeight="1" hidden="1">
      <c r="A247" s="556"/>
      <c r="B247" s="533"/>
      <c r="C247" s="658"/>
      <c r="D247" s="198" t="s">
        <v>274</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6"/>
        <v>0</v>
      </c>
      <c r="AC247" s="499"/>
      <c r="AD247" s="513"/>
      <c r="AE247" s="508"/>
      <c r="AF247" s="508"/>
      <c r="AG247" s="508"/>
      <c r="AH247" s="508"/>
    </row>
    <row r="248" spans="1:34" ht="15.75" customHeight="1" hidden="1">
      <c r="A248" s="556"/>
      <c r="B248" s="533"/>
      <c r="C248" s="658"/>
      <c r="D248" s="198" t="s">
        <v>275</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6"/>
        <v>0</v>
      </c>
      <c r="AC248" s="499"/>
      <c r="AD248" s="513"/>
      <c r="AE248" s="508"/>
      <c r="AF248" s="508"/>
      <c r="AG248" s="508"/>
      <c r="AH248" s="508"/>
    </row>
    <row r="249" spans="1:34" ht="15.75" customHeight="1" hidden="1">
      <c r="A249" s="556"/>
      <c r="B249" s="533"/>
      <c r="C249" s="658"/>
      <c r="D249" s="198" t="s">
        <v>276</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6"/>
        <v>0</v>
      </c>
      <c r="AC249" s="499"/>
      <c r="AD249" s="513"/>
      <c r="AE249" s="508"/>
      <c r="AF249" s="508"/>
      <c r="AG249" s="508"/>
      <c r="AH249" s="508"/>
    </row>
    <row r="250" spans="1:34" ht="15.75" customHeight="1" hidden="1">
      <c r="A250" s="556"/>
      <c r="B250" s="533"/>
      <c r="C250" s="658"/>
      <c r="D250" s="198" t="s">
        <v>529</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6"/>
        <v>0</v>
      </c>
      <c r="AC250" s="499"/>
      <c r="AD250" s="513"/>
      <c r="AE250" s="508"/>
      <c r="AF250" s="508"/>
      <c r="AG250" s="508"/>
      <c r="AH250" s="508"/>
    </row>
    <row r="251" spans="1:34" ht="15.75" customHeight="1" hidden="1">
      <c r="A251" s="556"/>
      <c r="B251" s="533"/>
      <c r="C251" s="658"/>
      <c r="D251" s="198" t="s">
        <v>560</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6"/>
        <v>0</v>
      </c>
      <c r="AC251" s="499"/>
      <c r="AD251" s="513"/>
      <c r="AE251" s="508"/>
      <c r="AF251" s="508"/>
      <c r="AG251" s="508"/>
      <c r="AH251" s="508"/>
    </row>
    <row r="252" spans="1:34" ht="15.75" customHeight="1" hidden="1">
      <c r="A252" s="556"/>
      <c r="B252" s="533"/>
      <c r="C252" s="658"/>
      <c r="D252" s="198" t="s">
        <v>561</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6"/>
        <v>0</v>
      </c>
      <c r="AC252" s="499"/>
      <c r="AD252" s="513"/>
      <c r="AE252" s="508"/>
      <c r="AF252" s="508"/>
      <c r="AG252" s="508"/>
      <c r="AH252" s="508"/>
    </row>
    <row r="253" spans="1:34" ht="31.5" customHeight="1" hidden="1">
      <c r="A253" s="556"/>
      <c r="B253" s="533"/>
      <c r="C253" s="659"/>
      <c r="D253" s="198" t="s">
        <v>562</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6"/>
        <v>0</v>
      </c>
      <c r="AC253" s="499"/>
      <c r="AD253" s="513"/>
      <c r="AE253" s="508"/>
      <c r="AF253" s="508"/>
      <c r="AG253" s="508"/>
      <c r="AH253" s="508"/>
    </row>
    <row r="254" spans="1:34" ht="15.75" customHeight="1" hidden="1">
      <c r="A254" s="556"/>
      <c r="B254" s="533"/>
      <c r="C254" s="212" t="s">
        <v>563</v>
      </c>
      <c r="D254" s="141" t="s">
        <v>564</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6"/>
        <v>0</v>
      </c>
      <c r="AC254" s="499"/>
      <c r="AD254" s="513"/>
      <c r="AE254" s="508"/>
      <c r="AF254" s="508"/>
      <c r="AG254" s="508"/>
      <c r="AH254" s="508"/>
    </row>
    <row r="255" spans="1:34" ht="15.75" customHeight="1" hidden="1">
      <c r="A255" s="556"/>
      <c r="B255" s="533"/>
      <c r="C255" s="212"/>
      <c r="D255" s="141" t="s">
        <v>1904</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6"/>
        <v>0</v>
      </c>
      <c r="AC255" s="499"/>
      <c r="AD255" s="513"/>
      <c r="AE255" s="508"/>
      <c r="AF255" s="508"/>
      <c r="AG255" s="508"/>
      <c r="AH255" s="508"/>
    </row>
    <row r="256" spans="1:34" ht="16.5" customHeight="1">
      <c r="A256" s="556"/>
      <c r="B256" s="533"/>
      <c r="C256" s="212"/>
      <c r="D256" s="141" t="s">
        <v>484</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6"/>
        <v>0</v>
      </c>
      <c r="AC256" s="499"/>
      <c r="AD256" s="513">
        <v>5500</v>
      </c>
      <c r="AE256" s="508"/>
      <c r="AF256" s="508"/>
      <c r="AG256" s="508"/>
      <c r="AH256" s="508"/>
    </row>
    <row r="257" spans="1:34" ht="31.5">
      <c r="A257" s="556"/>
      <c r="B257" s="533"/>
      <c r="C257" s="212"/>
      <c r="D257" s="141" t="s">
        <v>485</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6"/>
        <v>0</v>
      </c>
      <c r="AC257" s="499"/>
      <c r="AD257" s="513">
        <v>3000</v>
      </c>
      <c r="AE257" s="508"/>
      <c r="AF257" s="508"/>
      <c r="AG257" s="508"/>
      <c r="AH257" s="508"/>
    </row>
    <row r="258" spans="1:34" s="362" customFormat="1" ht="31.5">
      <c r="A258" s="556"/>
      <c r="B258" s="533"/>
      <c r="C258" s="212"/>
      <c r="D258" s="358" t="s">
        <v>497</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6"/>
        <v>20500</v>
      </c>
      <c r="AC258" s="501"/>
      <c r="AD258" s="517">
        <v>40200</v>
      </c>
      <c r="AE258" s="506"/>
      <c r="AF258" s="506" t="s">
        <v>1598</v>
      </c>
      <c r="AG258" s="506" t="s">
        <v>1650</v>
      </c>
      <c r="AH258" s="506"/>
    </row>
    <row r="259" spans="1:34" s="362" customFormat="1" ht="31.5">
      <c r="A259" s="556"/>
      <c r="B259" s="533"/>
      <c r="C259" s="212"/>
      <c r="D259" s="363" t="s">
        <v>498</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6"/>
        <v>140430.4</v>
      </c>
      <c r="AC259" s="501"/>
      <c r="AD259" s="517">
        <v>385973</v>
      </c>
      <c r="AE259" s="506"/>
      <c r="AF259" s="506" t="s">
        <v>1599</v>
      </c>
      <c r="AG259" s="506" t="s">
        <v>1650</v>
      </c>
      <c r="AH259" s="506"/>
    </row>
    <row r="260" spans="1:34" s="362" customFormat="1" ht="31.5">
      <c r="A260" s="556"/>
      <c r="B260" s="533"/>
      <c r="C260" s="212"/>
      <c r="D260" s="358" t="s">
        <v>499</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6"/>
        <v>248907.67</v>
      </c>
      <c r="AC260" s="501"/>
      <c r="AD260" s="517"/>
      <c r="AE260" s="506"/>
      <c r="AF260" s="506"/>
      <c r="AG260" s="506"/>
      <c r="AH260" s="506"/>
    </row>
    <row r="261" spans="1:34" s="366" customFormat="1" ht="15.75">
      <c r="A261" s="556"/>
      <c r="B261" s="533"/>
      <c r="C261" s="364"/>
      <c r="D261" s="365" t="s">
        <v>500</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6"/>
        <v>29108.75</v>
      </c>
      <c r="AC261" s="502"/>
      <c r="AD261" s="517">
        <v>30000</v>
      </c>
      <c r="AE261" s="506"/>
      <c r="AF261" s="506" t="s">
        <v>1600</v>
      </c>
      <c r="AG261" s="506" t="s">
        <v>1641</v>
      </c>
      <c r="AH261" s="511"/>
    </row>
    <row r="262" spans="1:34" s="366" customFormat="1" ht="15.75">
      <c r="A262" s="556"/>
      <c r="B262" s="533"/>
      <c r="C262" s="364"/>
      <c r="D262" s="365" t="s">
        <v>501</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6"/>
        <v>219798.92</v>
      </c>
      <c r="AC262" s="502"/>
      <c r="AD262" s="518">
        <v>230000</v>
      </c>
      <c r="AE262" s="511"/>
      <c r="AF262" s="511" t="s">
        <v>1601</v>
      </c>
      <c r="AG262" s="511" t="s">
        <v>1641</v>
      </c>
      <c r="AH262" s="511"/>
    </row>
    <row r="263" spans="1:34" s="362" customFormat="1" ht="47.25">
      <c r="A263" s="556"/>
      <c r="B263" s="533"/>
      <c r="C263" s="212"/>
      <c r="D263" s="367" t="s">
        <v>865</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6"/>
        <v>128527.12</v>
      </c>
      <c r="AC263" s="501"/>
      <c r="AD263" s="517">
        <v>130000</v>
      </c>
      <c r="AE263" s="506"/>
      <c r="AF263" s="506" t="s">
        <v>1602</v>
      </c>
      <c r="AG263" s="506" t="s">
        <v>1641</v>
      </c>
      <c r="AH263" s="506"/>
    </row>
    <row r="264" spans="1:34" s="362" customFormat="1" ht="31.5">
      <c r="A264" s="556"/>
      <c r="B264" s="533"/>
      <c r="C264" s="212"/>
      <c r="D264" s="367" t="s">
        <v>1894</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6"/>
        <v>487000</v>
      </c>
      <c r="AC264" s="501"/>
      <c r="AD264" s="517"/>
      <c r="AE264" s="506"/>
      <c r="AF264" s="506"/>
      <c r="AG264" s="506"/>
      <c r="AH264" s="506"/>
    </row>
    <row r="265" spans="1:34" s="362" customFormat="1" ht="47.25">
      <c r="A265" s="556"/>
      <c r="B265" s="533"/>
      <c r="C265" s="212"/>
      <c r="D265" s="359" t="s">
        <v>1083</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6"/>
        <v>246453.55</v>
      </c>
      <c r="AC265" s="501"/>
      <c r="AD265" s="517">
        <v>250000</v>
      </c>
      <c r="AE265" s="506"/>
      <c r="AF265" s="506" t="s">
        <v>1603</v>
      </c>
      <c r="AG265" s="506" t="s">
        <v>1641</v>
      </c>
      <c r="AH265" s="506"/>
    </row>
    <row r="266" spans="1:34" s="362" customFormat="1" ht="31.5">
      <c r="A266" s="556"/>
      <c r="B266" s="533"/>
      <c r="C266" s="212"/>
      <c r="D266" s="359" t="s">
        <v>1896</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6"/>
        <v>1302457</v>
      </c>
      <c r="AC266" s="501"/>
      <c r="AD266" s="517"/>
      <c r="AE266" s="506"/>
      <c r="AF266" s="506"/>
      <c r="AG266" s="506"/>
      <c r="AH266" s="506"/>
    </row>
    <row r="267" spans="1:34" s="362" customFormat="1" ht="31.5">
      <c r="A267" s="556"/>
      <c r="B267" s="533"/>
      <c r="C267" s="212"/>
      <c r="D267" s="359" t="s">
        <v>1895</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6"/>
        <v>157854</v>
      </c>
      <c r="AC267" s="501"/>
      <c r="AD267" s="517"/>
      <c r="AE267" s="506"/>
      <c r="AF267" s="506"/>
      <c r="AG267" s="506"/>
      <c r="AH267" s="506"/>
    </row>
    <row r="268" spans="1:34" s="362" customFormat="1" ht="31.5">
      <c r="A268" s="556"/>
      <c r="B268" s="533"/>
      <c r="C268" s="212"/>
      <c r="D268" s="359" t="s">
        <v>768</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6"/>
        <v>10000</v>
      </c>
      <c r="AC268" s="501"/>
      <c r="AD268" s="517">
        <v>140000</v>
      </c>
      <c r="AE268" s="506"/>
      <c r="AF268" s="506" t="s">
        <v>1604</v>
      </c>
      <c r="AG268" s="506" t="s">
        <v>1641</v>
      </c>
      <c r="AH268" s="506"/>
    </row>
    <row r="269" spans="1:34" s="362" customFormat="1" ht="47.25" hidden="1">
      <c r="A269" s="556"/>
      <c r="B269" s="533"/>
      <c r="C269" s="212"/>
      <c r="D269" s="359" t="s">
        <v>681</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6"/>
        <v>0</v>
      </c>
      <c r="AC269" s="501"/>
      <c r="AD269" s="517">
        <v>70000</v>
      </c>
      <c r="AE269" s="506"/>
      <c r="AF269" s="506"/>
      <c r="AG269" s="506"/>
      <c r="AH269" s="506"/>
    </row>
    <row r="270" spans="1:34" s="362" customFormat="1" ht="15.75">
      <c r="A270" s="556"/>
      <c r="B270" s="533"/>
      <c r="C270" s="212"/>
      <c r="D270" s="361" t="s">
        <v>1966</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6"/>
        <v>950254.07</v>
      </c>
      <c r="AC270" s="501"/>
      <c r="AD270" s="517"/>
      <c r="AE270" s="506"/>
      <c r="AF270" s="506"/>
      <c r="AG270" s="506"/>
      <c r="AH270" s="506"/>
    </row>
    <row r="271" spans="1:34" s="366" customFormat="1" ht="15.75">
      <c r="A271" s="556"/>
      <c r="B271" s="533"/>
      <c r="C271" s="364"/>
      <c r="D271" s="385" t="s">
        <v>737</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6"/>
        <v>42285.3</v>
      </c>
      <c r="AC271" s="502"/>
      <c r="AD271" s="518">
        <v>102088.5</v>
      </c>
      <c r="AE271" s="511"/>
      <c r="AF271" s="511" t="s">
        <v>1605</v>
      </c>
      <c r="AG271" s="511" t="s">
        <v>1650</v>
      </c>
      <c r="AH271" s="511"/>
    </row>
    <row r="272" spans="1:34" s="366" customFormat="1" ht="15.75">
      <c r="A272" s="556"/>
      <c r="B272" s="533"/>
      <c r="C272" s="364"/>
      <c r="D272" s="385" t="s">
        <v>738</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6"/>
        <v>156153.17</v>
      </c>
      <c r="AC272" s="502"/>
      <c r="AD272" s="518">
        <v>158117</v>
      </c>
      <c r="AE272" s="511"/>
      <c r="AF272" s="511" t="s">
        <v>1606</v>
      </c>
      <c r="AG272" s="511" t="s">
        <v>1641</v>
      </c>
      <c r="AH272" s="511"/>
    </row>
    <row r="273" spans="1:34" s="366" customFormat="1" ht="15.75">
      <c r="A273" s="556"/>
      <c r="B273" s="533"/>
      <c r="C273" s="364"/>
      <c r="D273" s="385" t="s">
        <v>739</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6"/>
        <v>138611.2</v>
      </c>
      <c r="AC273" s="502"/>
      <c r="AD273" s="518">
        <v>198400</v>
      </c>
      <c r="AE273" s="511"/>
      <c r="AF273" s="511" t="s">
        <v>1607</v>
      </c>
      <c r="AG273" s="511" t="s">
        <v>1650</v>
      </c>
      <c r="AH273" s="511"/>
    </row>
    <row r="274" spans="1:34" s="366" customFormat="1" ht="15.75">
      <c r="A274" s="556"/>
      <c r="B274" s="533"/>
      <c r="C274" s="364"/>
      <c r="D274" s="385" t="s">
        <v>535</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6"/>
        <v>183738</v>
      </c>
      <c r="AC274" s="502"/>
      <c r="AD274" s="518">
        <v>339738</v>
      </c>
      <c r="AE274" s="511"/>
      <c r="AF274" s="511" t="s">
        <v>1608</v>
      </c>
      <c r="AG274" s="511" t="s">
        <v>1650</v>
      </c>
      <c r="AH274" s="511"/>
    </row>
    <row r="275" spans="1:34" s="366" customFormat="1" ht="15.75">
      <c r="A275" s="556"/>
      <c r="B275" s="533"/>
      <c r="C275" s="364"/>
      <c r="D275" s="385" t="s">
        <v>740</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6"/>
        <v>9081.4</v>
      </c>
      <c r="AC275" s="502"/>
      <c r="AD275" s="518">
        <v>20000</v>
      </c>
      <c r="AE275" s="511"/>
      <c r="AF275" s="511" t="s">
        <v>1609</v>
      </c>
      <c r="AG275" s="511" t="s">
        <v>1641</v>
      </c>
      <c r="AH275" s="511"/>
    </row>
    <row r="276" spans="1:34" s="366" customFormat="1" ht="15.75">
      <c r="A276" s="556"/>
      <c r="B276" s="533"/>
      <c r="C276" s="364"/>
      <c r="D276" s="385" t="s">
        <v>536</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t="shared" si="26"/>
        <v>420385</v>
      </c>
      <c r="AC276" s="502"/>
      <c r="AD276" s="518">
        <v>420385</v>
      </c>
      <c r="AE276" s="511"/>
      <c r="AF276" s="511" t="s">
        <v>1610</v>
      </c>
      <c r="AG276" s="511" t="s">
        <v>1650</v>
      </c>
      <c r="AH276" s="511"/>
    </row>
    <row r="277" spans="1:34" s="362" customFormat="1" ht="31.5">
      <c r="A277" s="556"/>
      <c r="B277" s="533"/>
      <c r="C277" s="212"/>
      <c r="D277" s="358" t="s">
        <v>1382</v>
      </c>
      <c r="E277" s="142"/>
      <c r="F277" s="143"/>
      <c r="G277" s="142"/>
      <c r="H277" s="417"/>
      <c r="I277" s="393">
        <f>I278+I279+I280+I281</f>
        <v>1395600</v>
      </c>
      <c r="J277" s="393">
        <f aca="true" t="shared" si="30" ref="J277:Z277">J278+J279+J280+J281</f>
        <v>0</v>
      </c>
      <c r="K277" s="393">
        <f t="shared" si="30"/>
        <v>0</v>
      </c>
      <c r="L277" s="393">
        <f t="shared" si="30"/>
        <v>0</v>
      </c>
      <c r="M277" s="393">
        <f t="shared" si="30"/>
        <v>1395600</v>
      </c>
      <c r="N277" s="393">
        <f t="shared" si="30"/>
        <v>0</v>
      </c>
      <c r="O277" s="393">
        <f t="shared" si="30"/>
        <v>0</v>
      </c>
      <c r="P277" s="393">
        <f t="shared" si="30"/>
        <v>0</v>
      </c>
      <c r="Q277" s="393">
        <f t="shared" si="30"/>
        <v>0</v>
      </c>
      <c r="R277" s="393">
        <f t="shared" si="30"/>
        <v>106680</v>
      </c>
      <c r="S277" s="393">
        <f t="shared" si="30"/>
        <v>99000</v>
      </c>
      <c r="T277" s="393">
        <f t="shared" si="30"/>
        <v>135000</v>
      </c>
      <c r="U277" s="393">
        <f t="shared" si="30"/>
        <v>250000</v>
      </c>
      <c r="V277" s="393">
        <f t="shared" si="30"/>
        <v>363000</v>
      </c>
      <c r="W277" s="393">
        <f t="shared" si="30"/>
        <v>0</v>
      </c>
      <c r="X277" s="393">
        <f t="shared" si="30"/>
        <v>305000</v>
      </c>
      <c r="Y277" s="393">
        <f t="shared" si="30"/>
        <v>136920</v>
      </c>
      <c r="Z277" s="393">
        <f t="shared" si="30"/>
        <v>147537.75</v>
      </c>
      <c r="AA277" s="407">
        <f t="shared" si="26"/>
        <v>806142.25</v>
      </c>
      <c r="AC277" s="501"/>
      <c r="AD277" s="517"/>
      <c r="AE277" s="506"/>
      <c r="AF277" s="506"/>
      <c r="AG277" s="506"/>
      <c r="AH277" s="506"/>
    </row>
    <row r="278" spans="1:34" s="366" customFormat="1" ht="15.75">
      <c r="A278" s="556"/>
      <c r="B278" s="533"/>
      <c r="C278" s="364"/>
      <c r="D278" s="386" t="s">
        <v>1383</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26"/>
        <v>556416.25</v>
      </c>
      <c r="AC278" s="502"/>
      <c r="AD278" s="518">
        <v>850000</v>
      </c>
      <c r="AE278" s="511"/>
      <c r="AF278" s="511" t="s">
        <v>1611</v>
      </c>
      <c r="AG278" s="511" t="s">
        <v>1641</v>
      </c>
      <c r="AH278" s="511"/>
    </row>
    <row r="279" spans="1:34" s="366" customFormat="1" ht="15.75">
      <c r="A279" s="556"/>
      <c r="B279" s="533"/>
      <c r="C279" s="364"/>
      <c r="D279" s="386" t="s">
        <v>1384</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v>73680</v>
      </c>
      <c r="AA279" s="407">
        <f t="shared" si="26"/>
        <v>155000</v>
      </c>
      <c r="AC279" s="502"/>
      <c r="AD279" s="518">
        <v>295600</v>
      </c>
      <c r="AE279" s="511"/>
      <c r="AF279" s="511" t="s">
        <v>1612</v>
      </c>
      <c r="AG279" s="511" t="s">
        <v>1650</v>
      </c>
      <c r="AH279" s="511"/>
    </row>
    <row r="280" spans="1:34" s="366" customFormat="1" ht="15.75">
      <c r="A280" s="556"/>
      <c r="B280" s="533"/>
      <c r="C280" s="364"/>
      <c r="D280" s="386" t="s">
        <v>1385</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aca="true" t="shared" si="31" ref="AA280:AA343">N280+O280+P280+Q280+R280+S280+T280+U280+V280-Z280</f>
        <v>73000</v>
      </c>
      <c r="AC280" s="502"/>
      <c r="AD280" s="518">
        <v>200000</v>
      </c>
      <c r="AE280" s="511"/>
      <c r="AF280" s="511" t="s">
        <v>1613</v>
      </c>
      <c r="AG280" s="511" t="s">
        <v>1650</v>
      </c>
      <c r="AH280" s="511"/>
    </row>
    <row r="281" spans="1:34" s="366" customFormat="1" ht="15.75">
      <c r="A281" s="556"/>
      <c r="B281" s="533"/>
      <c r="C281" s="364"/>
      <c r="D281" s="386" t="s">
        <v>1490</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1"/>
        <v>21726</v>
      </c>
      <c r="AC281" s="502"/>
      <c r="AD281" s="518">
        <v>50000</v>
      </c>
      <c r="AE281" s="511"/>
      <c r="AF281" s="511" t="s">
        <v>1614</v>
      </c>
      <c r="AG281" s="511" t="s">
        <v>1641</v>
      </c>
      <c r="AH281" s="511"/>
    </row>
    <row r="282" spans="1:34" s="362" customFormat="1" ht="31.5">
      <c r="A282" s="556"/>
      <c r="B282" s="533"/>
      <c r="C282" s="212"/>
      <c r="D282" s="358" t="s">
        <v>945</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1"/>
        <v>45854</v>
      </c>
      <c r="AC282" s="501"/>
      <c r="AD282" s="517">
        <v>50000</v>
      </c>
      <c r="AE282" s="506"/>
      <c r="AF282" s="506" t="s">
        <v>1615</v>
      </c>
      <c r="AG282" s="506" t="s">
        <v>1641</v>
      </c>
      <c r="AH282" s="506"/>
    </row>
    <row r="283" spans="1:34" s="362" customFormat="1" ht="31.5">
      <c r="A283" s="556"/>
      <c r="B283" s="533"/>
      <c r="C283" s="212"/>
      <c r="D283" s="14" t="s">
        <v>912</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1"/>
        <v>30000</v>
      </c>
      <c r="AC283" s="501"/>
      <c r="AD283" s="517">
        <v>100000</v>
      </c>
      <c r="AE283" s="506"/>
      <c r="AF283" s="506" t="s">
        <v>1616</v>
      </c>
      <c r="AG283" s="506" t="s">
        <v>1650</v>
      </c>
      <c r="AH283" s="506"/>
    </row>
    <row r="284" spans="1:34" s="362" customFormat="1" ht="31.5">
      <c r="A284" s="556"/>
      <c r="B284" s="533"/>
      <c r="C284" s="212"/>
      <c r="D284" s="14" t="s">
        <v>913</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1"/>
        <v>200000</v>
      </c>
      <c r="AC284" s="501"/>
      <c r="AD284" s="517">
        <v>350000</v>
      </c>
      <c r="AE284" s="506"/>
      <c r="AF284" s="506" t="s">
        <v>784</v>
      </c>
      <c r="AG284" s="506" t="s">
        <v>1650</v>
      </c>
      <c r="AH284" s="506"/>
    </row>
    <row r="285" spans="1:34" s="362" customFormat="1" ht="31.5">
      <c r="A285" s="556"/>
      <c r="B285" s="533"/>
      <c r="C285" s="212"/>
      <c r="D285" s="358" t="s">
        <v>1986</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1"/>
        <v>265200</v>
      </c>
      <c r="AC285" s="501"/>
      <c r="AD285" s="517">
        <v>300000</v>
      </c>
      <c r="AE285" s="506"/>
      <c r="AF285" s="506" t="s">
        <v>785</v>
      </c>
      <c r="AG285" s="506" t="s">
        <v>1650</v>
      </c>
      <c r="AH285" s="506"/>
    </row>
    <row r="286" spans="1:34" s="362" customFormat="1" ht="31.5">
      <c r="A286" s="556"/>
      <c r="B286" s="533"/>
      <c r="C286" s="212"/>
      <c r="D286" s="358" t="s">
        <v>1987</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1"/>
        <v>134190</v>
      </c>
      <c r="AC286" s="501"/>
      <c r="AD286" s="517">
        <v>140000</v>
      </c>
      <c r="AE286" s="506"/>
      <c r="AF286" s="506" t="s">
        <v>786</v>
      </c>
      <c r="AG286" s="506" t="s">
        <v>1641</v>
      </c>
      <c r="AH286" s="506"/>
    </row>
    <row r="287" spans="1:34" s="362" customFormat="1" ht="15.75">
      <c r="A287" s="556"/>
      <c r="B287" s="533"/>
      <c r="C287" s="212"/>
      <c r="D287" s="358" t="s">
        <v>1988</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1"/>
        <v>168154.11</v>
      </c>
      <c r="AC287" s="501"/>
      <c r="AD287" s="517"/>
      <c r="AE287" s="506"/>
      <c r="AF287" s="506"/>
      <c r="AG287" s="506"/>
      <c r="AH287" s="506"/>
    </row>
    <row r="288" spans="1:34" s="366" customFormat="1" ht="15.75">
      <c r="A288" s="556"/>
      <c r="B288" s="533"/>
      <c r="C288" s="364"/>
      <c r="D288" s="386" t="s">
        <v>1989</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1"/>
        <v>130000</v>
      </c>
      <c r="AC288" s="502"/>
      <c r="AD288" s="518">
        <v>130000</v>
      </c>
      <c r="AE288" s="511"/>
      <c r="AF288" s="511" t="s">
        <v>787</v>
      </c>
      <c r="AG288" s="511" t="s">
        <v>1650</v>
      </c>
      <c r="AH288" s="511"/>
    </row>
    <row r="289" spans="1:34" s="366" customFormat="1" ht="15.75">
      <c r="A289" s="556"/>
      <c r="B289" s="533"/>
      <c r="C289" s="364"/>
      <c r="D289" s="386" t="s">
        <v>1990</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1"/>
        <v>7261.79</v>
      </c>
      <c r="AC289" s="502"/>
      <c r="AD289" s="518">
        <v>25000</v>
      </c>
      <c r="AE289" s="511"/>
      <c r="AF289" s="511" t="s">
        <v>788</v>
      </c>
      <c r="AG289" s="511" t="s">
        <v>1641</v>
      </c>
      <c r="AH289" s="511"/>
    </row>
    <row r="290" spans="1:34" s="366" customFormat="1" ht="15.75">
      <c r="A290" s="556"/>
      <c r="B290" s="533"/>
      <c r="C290" s="364"/>
      <c r="D290" s="386" t="s">
        <v>1991</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1"/>
        <v>7317</v>
      </c>
      <c r="AC290" s="502"/>
      <c r="AD290" s="518">
        <v>25000</v>
      </c>
      <c r="AE290" s="511"/>
      <c r="AF290" s="511" t="s">
        <v>789</v>
      </c>
      <c r="AG290" s="511" t="s">
        <v>1641</v>
      </c>
      <c r="AH290" s="511"/>
    </row>
    <row r="291" spans="1:34" s="366" customFormat="1" ht="15.75">
      <c r="A291" s="556"/>
      <c r="B291" s="533"/>
      <c r="C291" s="364"/>
      <c r="D291" s="386" t="s">
        <v>1992</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1"/>
        <v>9793.2</v>
      </c>
      <c r="AC291" s="502"/>
      <c r="AD291" s="518">
        <v>25000</v>
      </c>
      <c r="AE291" s="511"/>
      <c r="AF291" s="511" t="s">
        <v>790</v>
      </c>
      <c r="AG291" s="511" t="s">
        <v>1641</v>
      </c>
      <c r="AH291" s="511"/>
    </row>
    <row r="292" spans="1:34" s="366" customFormat="1" ht="15.75">
      <c r="A292" s="556"/>
      <c r="B292" s="533"/>
      <c r="C292" s="364"/>
      <c r="D292" s="386" t="s">
        <v>849</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1"/>
        <v>13782.12</v>
      </c>
      <c r="AC292" s="502"/>
      <c r="AD292" s="518">
        <v>25000</v>
      </c>
      <c r="AE292" s="511"/>
      <c r="AF292" s="511" t="s">
        <v>791</v>
      </c>
      <c r="AG292" s="511" t="s">
        <v>1641</v>
      </c>
      <c r="AH292" s="511"/>
    </row>
    <row r="293" spans="1:34" s="362" customFormat="1" ht="17.25" customHeight="1">
      <c r="A293" s="556"/>
      <c r="B293" s="533"/>
      <c r="C293" s="212"/>
      <c r="D293" s="358" t="s">
        <v>850</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1"/>
        <v>116408.3</v>
      </c>
      <c r="AC293" s="501"/>
      <c r="AD293" s="517">
        <v>120000</v>
      </c>
      <c r="AE293" s="506"/>
      <c r="AF293" s="506" t="s">
        <v>792</v>
      </c>
      <c r="AG293" s="506"/>
      <c r="AH293" s="506"/>
    </row>
    <row r="294" spans="1:34" s="362" customFormat="1" ht="31.5">
      <c r="A294" s="556"/>
      <c r="B294" s="533"/>
      <c r="C294" s="212"/>
      <c r="D294" s="358" t="s">
        <v>914</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1"/>
        <v>147610.34</v>
      </c>
      <c r="AC294" s="501"/>
      <c r="AD294" s="517">
        <v>150000</v>
      </c>
      <c r="AE294" s="506"/>
      <c r="AF294" s="506" t="s">
        <v>793</v>
      </c>
      <c r="AG294" s="506" t="s">
        <v>1641</v>
      </c>
      <c r="AH294" s="506"/>
    </row>
    <row r="295" spans="1:34" s="362" customFormat="1" ht="31.5">
      <c r="A295" s="556"/>
      <c r="B295" s="533"/>
      <c r="C295" s="212"/>
      <c r="D295" s="358" t="s">
        <v>635</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1"/>
        <v>67177.71</v>
      </c>
      <c r="AC295" s="501"/>
      <c r="AD295" s="517">
        <v>80000</v>
      </c>
      <c r="AE295" s="506"/>
      <c r="AF295" s="506" t="s">
        <v>794</v>
      </c>
      <c r="AG295" s="506" t="s">
        <v>1641</v>
      </c>
      <c r="AH295" s="506"/>
    </row>
    <row r="296" spans="1:34" s="362" customFormat="1" ht="31.5">
      <c r="A296" s="556"/>
      <c r="B296" s="533"/>
      <c r="C296" s="212"/>
      <c r="D296" s="360" t="s">
        <v>1506</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1"/>
        <v>129858.14</v>
      </c>
      <c r="AC296" s="501"/>
      <c r="AD296" s="517">
        <v>129858.14</v>
      </c>
      <c r="AE296" s="506"/>
      <c r="AF296" s="506" t="s">
        <v>795</v>
      </c>
      <c r="AG296" s="506" t="s">
        <v>1650</v>
      </c>
      <c r="AH296" s="506"/>
    </row>
    <row r="297" spans="1:34" s="362" customFormat="1" ht="15.75">
      <c r="A297" s="556"/>
      <c r="B297" s="533"/>
      <c r="C297" s="212"/>
      <c r="D297" s="359" t="s">
        <v>1507</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1"/>
        <v>1104739.88</v>
      </c>
      <c r="AB297" s="362" t="s">
        <v>33</v>
      </c>
      <c r="AC297" s="506"/>
      <c r="AD297" s="517">
        <v>1449000</v>
      </c>
      <c r="AE297" s="506"/>
      <c r="AF297" s="506"/>
      <c r="AG297" s="506"/>
      <c r="AH297" s="506" t="s">
        <v>796</v>
      </c>
    </row>
    <row r="298" spans="1:34" s="362" customFormat="1" ht="15.75">
      <c r="A298" s="556"/>
      <c r="B298" s="533"/>
      <c r="C298" s="212"/>
      <c r="D298" s="358" t="s">
        <v>1508</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705482.01</v>
      </c>
      <c r="AA298" s="407">
        <f t="shared" si="31"/>
        <v>320937.99</v>
      </c>
      <c r="AC298" s="501"/>
      <c r="AD298" s="517"/>
      <c r="AE298" s="506"/>
      <c r="AF298" s="506"/>
      <c r="AG298" s="506"/>
      <c r="AH298" s="506"/>
    </row>
    <row r="299" spans="1:34" s="366" customFormat="1" ht="15.75">
      <c r="A299" s="556"/>
      <c r="B299" s="533"/>
      <c r="C299" s="364"/>
      <c r="D299" s="385" t="s">
        <v>1509</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v>297042.9</v>
      </c>
      <c r="AA299" s="407">
        <f t="shared" si="31"/>
        <v>62957.1</v>
      </c>
      <c r="AC299" s="502"/>
      <c r="AD299" s="518">
        <v>122100</v>
      </c>
      <c r="AE299" s="511"/>
      <c r="AF299" s="511" t="s">
        <v>797</v>
      </c>
      <c r="AG299" s="511" t="s">
        <v>1650</v>
      </c>
      <c r="AH299" s="511"/>
    </row>
    <row r="300" spans="1:34" s="366" customFormat="1" ht="15.75">
      <c r="A300" s="556"/>
      <c r="B300" s="533"/>
      <c r="C300" s="364"/>
      <c r="D300" s="385" t="s">
        <v>948</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1"/>
        <v>44627.55</v>
      </c>
      <c r="AC300" s="502"/>
      <c r="AD300" s="518">
        <v>250000</v>
      </c>
      <c r="AE300" s="511"/>
      <c r="AF300" s="511" t="s">
        <v>798</v>
      </c>
      <c r="AG300" s="511" t="s">
        <v>799</v>
      </c>
      <c r="AH300" s="511"/>
    </row>
    <row r="301" spans="1:34" s="366" customFormat="1" ht="15.75">
      <c r="A301" s="556"/>
      <c r="B301" s="533"/>
      <c r="C301" s="364"/>
      <c r="D301" s="385" t="s">
        <v>949</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1"/>
        <v>9734.04</v>
      </c>
      <c r="AC301" s="502"/>
      <c r="AD301" s="518">
        <v>30000</v>
      </c>
      <c r="AE301" s="511"/>
      <c r="AF301" s="511" t="s">
        <v>800</v>
      </c>
      <c r="AG301" s="511" t="s">
        <v>799</v>
      </c>
      <c r="AH301" s="511"/>
    </row>
    <row r="302" spans="1:34" s="366" customFormat="1" ht="15.75">
      <c r="A302" s="556"/>
      <c r="B302" s="533"/>
      <c r="C302" s="364"/>
      <c r="D302" s="385" t="s">
        <v>950</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f>
        <v>382800.7</v>
      </c>
      <c r="AA302" s="407">
        <f t="shared" si="31"/>
        <v>203619.3</v>
      </c>
      <c r="AC302" s="502"/>
      <c r="AD302" s="518">
        <v>586420</v>
      </c>
      <c r="AE302" s="511"/>
      <c r="AF302" s="511" t="s">
        <v>801</v>
      </c>
      <c r="AG302" s="511" t="s">
        <v>1650</v>
      </c>
      <c r="AH302" s="511"/>
    </row>
    <row r="303" spans="1:34" s="362" customFormat="1" ht="31.5">
      <c r="A303" s="556"/>
      <c r="B303" s="533"/>
      <c r="C303" s="212"/>
      <c r="D303" s="360" t="s">
        <v>655</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1"/>
        <v>78410</v>
      </c>
      <c r="AC303" s="501"/>
      <c r="AD303" s="517">
        <v>80000</v>
      </c>
      <c r="AE303" s="506"/>
      <c r="AF303" s="506" t="s">
        <v>802</v>
      </c>
      <c r="AG303" s="506" t="s">
        <v>799</v>
      </c>
      <c r="AH303" s="506"/>
    </row>
    <row r="304" spans="1:34" s="362" customFormat="1" ht="31.5">
      <c r="A304" s="556"/>
      <c r="B304" s="533"/>
      <c r="C304" s="212"/>
      <c r="D304" s="360" t="s">
        <v>1533</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1"/>
        <v>77697.08</v>
      </c>
      <c r="AC304" s="501"/>
      <c r="AD304" s="517">
        <v>80000</v>
      </c>
      <c r="AE304" s="506"/>
      <c r="AF304" s="506" t="s">
        <v>803</v>
      </c>
      <c r="AG304" s="506" t="s">
        <v>1641</v>
      </c>
      <c r="AH304" s="506"/>
    </row>
    <row r="305" spans="1:34" s="362" customFormat="1" ht="31.5">
      <c r="A305" s="556"/>
      <c r="B305" s="533"/>
      <c r="C305" s="212"/>
      <c r="D305" s="360" t="s">
        <v>656</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1"/>
        <v>37081.6</v>
      </c>
      <c r="AC305" s="501"/>
      <c r="AD305" s="517">
        <v>80000</v>
      </c>
      <c r="AE305" s="506"/>
      <c r="AF305" s="506" t="s">
        <v>804</v>
      </c>
      <c r="AG305" s="506" t="s">
        <v>1641</v>
      </c>
      <c r="AH305" s="506"/>
    </row>
    <row r="306" spans="1:34" s="362" customFormat="1" ht="31.5" customHeight="1">
      <c r="A306" s="556"/>
      <c r="B306" s="533"/>
      <c r="C306" s="212"/>
      <c r="D306" s="358" t="s">
        <v>657</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1"/>
        <v>75455</v>
      </c>
      <c r="AC306" s="501"/>
      <c r="AD306" s="517">
        <v>77000</v>
      </c>
      <c r="AE306" s="506"/>
      <c r="AF306" s="506" t="s">
        <v>805</v>
      </c>
      <c r="AG306" s="506" t="s">
        <v>1641</v>
      </c>
      <c r="AH306" s="506"/>
    </row>
    <row r="307" spans="1:34" s="362" customFormat="1" ht="15.75">
      <c r="A307" s="556"/>
      <c r="B307" s="533"/>
      <c r="C307" s="212"/>
      <c r="D307" s="361" t="s">
        <v>338</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1"/>
        <v>1078792.92</v>
      </c>
      <c r="AC307" s="501"/>
      <c r="AD307" s="517"/>
      <c r="AE307" s="506"/>
      <c r="AF307" s="506"/>
      <c r="AG307" s="506"/>
      <c r="AH307" s="506"/>
    </row>
    <row r="308" spans="1:34" s="366" customFormat="1" ht="15.75">
      <c r="A308" s="556"/>
      <c r="B308" s="533"/>
      <c r="C308" s="364"/>
      <c r="D308" s="385" t="s">
        <v>658</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1"/>
        <v>468171.48</v>
      </c>
      <c r="AC308" s="502"/>
      <c r="AD308" s="518">
        <v>783150</v>
      </c>
      <c r="AE308" s="511"/>
      <c r="AF308" s="511" t="s">
        <v>806</v>
      </c>
      <c r="AG308" s="511" t="s">
        <v>1650</v>
      </c>
      <c r="AH308" s="511"/>
    </row>
    <row r="309" spans="1:34" s="366" customFormat="1" ht="15.75">
      <c r="A309" s="556"/>
      <c r="B309" s="533"/>
      <c r="C309" s="364"/>
      <c r="D309" s="385" t="s">
        <v>924</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1"/>
        <v>190570</v>
      </c>
      <c r="AC309" s="502"/>
      <c r="AD309" s="518">
        <v>270400</v>
      </c>
      <c r="AE309" s="511"/>
      <c r="AF309" s="511" t="s">
        <v>807</v>
      </c>
      <c r="AG309" s="511" t="s">
        <v>1650</v>
      </c>
      <c r="AH309" s="511"/>
    </row>
    <row r="310" spans="1:34" s="366" customFormat="1" ht="30">
      <c r="A310" s="556"/>
      <c r="B310" s="533"/>
      <c r="C310" s="364"/>
      <c r="D310" s="385" t="s">
        <v>925</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1"/>
        <v>140160.93</v>
      </c>
      <c r="AC310" s="502"/>
      <c r="AD310" s="518">
        <v>150000</v>
      </c>
      <c r="AE310" s="511"/>
      <c r="AF310" s="511" t="s">
        <v>808</v>
      </c>
      <c r="AG310" s="511" t="s">
        <v>1641</v>
      </c>
      <c r="AH310" s="511"/>
    </row>
    <row r="311" spans="1:34" s="366" customFormat="1" ht="30">
      <c r="A311" s="556"/>
      <c r="B311" s="533"/>
      <c r="C311" s="364"/>
      <c r="D311" s="385" t="s">
        <v>926</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1"/>
        <v>214980.11</v>
      </c>
      <c r="AC311" s="502"/>
      <c r="AD311" s="518">
        <v>250000</v>
      </c>
      <c r="AE311" s="511"/>
      <c r="AF311" s="511" t="s">
        <v>809</v>
      </c>
      <c r="AG311" s="511" t="s">
        <v>1641</v>
      </c>
      <c r="AH311" s="511"/>
    </row>
    <row r="312" spans="1:34" s="366" customFormat="1" ht="15.75">
      <c r="A312" s="556"/>
      <c r="B312" s="533"/>
      <c r="C312" s="364"/>
      <c r="D312" s="385" t="s">
        <v>927</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1"/>
        <v>20000</v>
      </c>
      <c r="AC312" s="502"/>
      <c r="AD312" s="518">
        <v>45000</v>
      </c>
      <c r="AE312" s="511"/>
      <c r="AF312" s="511" t="s">
        <v>810</v>
      </c>
      <c r="AG312" s="511" t="s">
        <v>1641</v>
      </c>
      <c r="AH312" s="511"/>
    </row>
    <row r="313" spans="1:34" s="366" customFormat="1" ht="15.75">
      <c r="A313" s="556"/>
      <c r="B313" s="533"/>
      <c r="C313" s="364"/>
      <c r="D313" s="385" t="s">
        <v>928</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1"/>
        <v>44910.4</v>
      </c>
      <c r="AC313" s="502"/>
      <c r="AD313" s="518">
        <v>44910</v>
      </c>
      <c r="AE313" s="511"/>
      <c r="AF313" s="511" t="s">
        <v>811</v>
      </c>
      <c r="AG313" s="511" t="s">
        <v>1650</v>
      </c>
      <c r="AH313" s="511"/>
    </row>
    <row r="314" spans="1:34" s="362" customFormat="1" ht="31.5">
      <c r="A314" s="556"/>
      <c r="B314" s="533"/>
      <c r="C314" s="212"/>
      <c r="D314" s="359" t="s">
        <v>929</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1"/>
        <v>0</v>
      </c>
      <c r="AC314" s="501"/>
      <c r="AD314" s="517">
        <v>52000</v>
      </c>
      <c r="AE314" s="506"/>
      <c r="AF314" s="506"/>
      <c r="AG314" s="506"/>
      <c r="AH314" s="506"/>
    </row>
    <row r="315" spans="1:34" s="362" customFormat="1" ht="31.5">
      <c r="A315" s="556"/>
      <c r="B315" s="533"/>
      <c r="C315" s="212"/>
      <c r="D315" s="359" t="s">
        <v>930</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1"/>
        <v>0</v>
      </c>
      <c r="AC315" s="501"/>
      <c r="AD315" s="517">
        <v>7000</v>
      </c>
      <c r="AE315" s="506"/>
      <c r="AF315" s="506"/>
      <c r="AG315" s="506"/>
      <c r="AH315" s="506"/>
    </row>
    <row r="316" spans="1:34" s="362" customFormat="1" ht="15.75">
      <c r="A316" s="556"/>
      <c r="B316" s="533"/>
      <c r="C316" s="212"/>
      <c r="D316" s="13" t="s">
        <v>673</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22071.55</v>
      </c>
      <c r="AA316" s="407">
        <f t="shared" si="31"/>
        <v>69928.45</v>
      </c>
      <c r="AC316" s="501"/>
      <c r="AD316" s="517"/>
      <c r="AE316" s="506"/>
      <c r="AF316" s="506"/>
      <c r="AG316" s="506"/>
      <c r="AH316" s="506"/>
    </row>
    <row r="317" spans="1:34" s="366" customFormat="1" ht="15.75">
      <c r="A317" s="556"/>
      <c r="B317" s="533"/>
      <c r="C317" s="364"/>
      <c r="D317" s="384" t="s">
        <v>931</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f>
        <v>7666.45</v>
      </c>
      <c r="AA317" s="407">
        <f t="shared" si="31"/>
        <v>20333.55</v>
      </c>
      <c r="AC317" s="502"/>
      <c r="AD317" s="518">
        <v>28000</v>
      </c>
      <c r="AE317" s="511"/>
      <c r="AF317" s="511" t="s">
        <v>812</v>
      </c>
      <c r="AG317" s="511" t="s">
        <v>1641</v>
      </c>
      <c r="AH317" s="511"/>
    </row>
    <row r="318" spans="1:34" s="366" customFormat="1" ht="15.75">
      <c r="A318" s="556"/>
      <c r="B318" s="533"/>
      <c r="C318" s="364"/>
      <c r="D318" s="385" t="s">
        <v>932</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1"/>
        <v>36074.3</v>
      </c>
      <c r="AC318" s="502"/>
      <c r="AD318" s="518">
        <v>43000</v>
      </c>
      <c r="AE318" s="511"/>
      <c r="AF318" s="511" t="s">
        <v>813</v>
      </c>
      <c r="AG318" s="511" t="s">
        <v>1641</v>
      </c>
      <c r="AH318" s="511"/>
    </row>
    <row r="319" spans="1:34" s="366" customFormat="1" ht="15.75">
      <c r="A319" s="556"/>
      <c r="B319" s="533"/>
      <c r="C319" s="364"/>
      <c r="D319" s="384" t="s">
        <v>933</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f>
        <v>7479.4</v>
      </c>
      <c r="AA319" s="407">
        <f t="shared" si="31"/>
        <v>13520.6</v>
      </c>
      <c r="AC319" s="502"/>
      <c r="AD319" s="518">
        <v>21000</v>
      </c>
      <c r="AE319" s="511"/>
      <c r="AF319" s="511" t="s">
        <v>814</v>
      </c>
      <c r="AG319" s="511" t="s">
        <v>1641</v>
      </c>
      <c r="AH319" s="511"/>
    </row>
    <row r="320" spans="1:34" s="362" customFormat="1" ht="15.75" hidden="1">
      <c r="A320" s="556"/>
      <c r="B320" s="533"/>
      <c r="C320" s="212"/>
      <c r="D320" s="358" t="s">
        <v>1821</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1"/>
        <v>0</v>
      </c>
      <c r="AC320" s="501"/>
      <c r="AD320" s="517"/>
      <c r="AE320" s="506"/>
      <c r="AF320" s="506"/>
      <c r="AG320" s="506"/>
      <c r="AH320" s="506"/>
    </row>
    <row r="321" spans="1:34" s="362" customFormat="1" ht="18.75" customHeight="1">
      <c r="A321" s="556"/>
      <c r="B321" s="533"/>
      <c r="C321" s="212"/>
      <c r="D321" s="358" t="s">
        <v>1981</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1"/>
        <v>12000</v>
      </c>
      <c r="AC321" s="501"/>
      <c r="AD321" s="517"/>
      <c r="AE321" s="506"/>
      <c r="AF321" s="506"/>
      <c r="AG321" s="506"/>
      <c r="AH321" s="506"/>
    </row>
    <row r="322" spans="1:34" s="362" customFormat="1" ht="18.75" customHeight="1">
      <c r="A322" s="581" t="s">
        <v>1367</v>
      </c>
      <c r="B322" s="584" t="s">
        <v>1982</v>
      </c>
      <c r="C322" s="212"/>
      <c r="D322" s="368" t="s">
        <v>961</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1"/>
        <v>0</v>
      </c>
      <c r="AC322" s="501"/>
      <c r="AD322" s="517"/>
      <c r="AE322" s="506"/>
      <c r="AF322" s="506"/>
      <c r="AG322" s="506"/>
      <c r="AH322" s="506"/>
    </row>
    <row r="323" spans="1:34" s="362" customFormat="1" ht="31.5">
      <c r="A323" s="562"/>
      <c r="B323" s="563"/>
      <c r="C323" s="212"/>
      <c r="D323" s="358" t="s">
        <v>1983</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1"/>
        <v>0</v>
      </c>
      <c r="AC323" s="501"/>
      <c r="AD323" s="517">
        <v>1000000</v>
      </c>
      <c r="AE323" s="506"/>
      <c r="AF323" s="506"/>
      <c r="AG323" s="506"/>
      <c r="AH323" s="506"/>
    </row>
    <row r="324" spans="1:62" s="28" customFormat="1" ht="15.75">
      <c r="A324" s="581" t="s">
        <v>1498</v>
      </c>
      <c r="B324" s="584" t="s">
        <v>699</v>
      </c>
      <c r="C324" s="215"/>
      <c r="D324" s="136" t="s">
        <v>961</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1"/>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700</v>
      </c>
      <c r="D325" s="141" t="s">
        <v>116</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1"/>
        <v>0</v>
      </c>
      <c r="AC325" s="499"/>
      <c r="AD325" s="513"/>
      <c r="AE325" s="508"/>
      <c r="AF325" s="508"/>
      <c r="AG325" s="508"/>
      <c r="AH325" s="508"/>
    </row>
    <row r="326" spans="1:34" s="45" customFormat="1" ht="71.25" customHeight="1">
      <c r="A326" s="582"/>
      <c r="B326" s="585"/>
      <c r="C326" s="212" t="s">
        <v>1460</v>
      </c>
      <c r="D326" s="141" t="s">
        <v>117</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1"/>
        <v>0</v>
      </c>
      <c r="AC326" s="499"/>
      <c r="AD326" s="513">
        <v>652</v>
      </c>
      <c r="AE326" s="508"/>
      <c r="AF326" s="508"/>
      <c r="AG326" s="508"/>
      <c r="AH326" s="508"/>
    </row>
    <row r="327" spans="1:34" s="45" customFormat="1" ht="31.5" hidden="1">
      <c r="A327" s="582"/>
      <c r="B327" s="585"/>
      <c r="C327" s="579"/>
      <c r="D327" s="141" t="s">
        <v>118</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1"/>
        <v>0</v>
      </c>
      <c r="AC327" s="499"/>
      <c r="AD327" s="513"/>
      <c r="AE327" s="508"/>
      <c r="AF327" s="508"/>
      <c r="AG327" s="508"/>
      <c r="AH327" s="508"/>
    </row>
    <row r="328" spans="1:34" s="45" customFormat="1" ht="31.5" hidden="1">
      <c r="A328" s="644"/>
      <c r="B328" s="644"/>
      <c r="C328" s="580"/>
      <c r="D328" s="198" t="s">
        <v>12</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1"/>
        <v>0</v>
      </c>
      <c r="AC328" s="499"/>
      <c r="AD328" s="513"/>
      <c r="AE328" s="508"/>
      <c r="AF328" s="508"/>
      <c r="AG328" s="508"/>
      <c r="AH328" s="508"/>
    </row>
    <row r="329" spans="1:62" s="28" customFormat="1" ht="15.75" hidden="1">
      <c r="A329" s="581" t="s">
        <v>1499</v>
      </c>
      <c r="B329" s="584" t="s">
        <v>13</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1"/>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2028</v>
      </c>
      <c r="D330" s="141" t="s">
        <v>2029</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1"/>
        <v>0</v>
      </c>
      <c r="AC330" s="499"/>
      <c r="AD330" s="513"/>
      <c r="AE330" s="508"/>
      <c r="AF330" s="508"/>
      <c r="AG330" s="508"/>
      <c r="AH330" s="508"/>
    </row>
    <row r="331" spans="1:34" s="45" customFormat="1" ht="30" customHeight="1" hidden="1">
      <c r="A331" s="644"/>
      <c r="B331" s="644"/>
      <c r="C331" s="212" t="s">
        <v>2030</v>
      </c>
      <c r="D331" s="141" t="s">
        <v>1827</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1"/>
        <v>0</v>
      </c>
      <c r="AC331" s="499"/>
      <c r="AD331" s="513"/>
      <c r="AE331" s="508"/>
      <c r="AF331" s="508"/>
      <c r="AG331" s="508"/>
      <c r="AH331" s="508"/>
    </row>
    <row r="332" spans="1:62" s="28" customFormat="1" ht="15.75">
      <c r="A332" s="581" t="s">
        <v>1500</v>
      </c>
      <c r="B332" s="584" t="s">
        <v>1828</v>
      </c>
      <c r="C332" s="215"/>
      <c r="D332" s="136" t="s">
        <v>961</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1"/>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537</v>
      </c>
      <c r="D333" s="141" t="s">
        <v>1984</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1"/>
        <v>136000</v>
      </c>
      <c r="AC333" s="499"/>
      <c r="AD333" s="513">
        <v>136000</v>
      </c>
      <c r="AE333" s="508"/>
      <c r="AF333" s="508"/>
      <c r="AG333" s="508"/>
      <c r="AH333" s="507" t="s">
        <v>796</v>
      </c>
    </row>
    <row r="334" spans="1:34" s="45" customFormat="1" ht="15.75">
      <c r="A334" s="581" t="s">
        <v>1897</v>
      </c>
      <c r="B334" s="584" t="s">
        <v>763</v>
      </c>
      <c r="C334" s="212"/>
      <c r="D334" s="136" t="s">
        <v>961</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1"/>
        <v>60000</v>
      </c>
      <c r="AC334" s="499"/>
      <c r="AD334" s="513"/>
      <c r="AE334" s="508"/>
      <c r="AF334" s="508"/>
      <c r="AG334" s="508"/>
      <c r="AH334" s="508"/>
    </row>
    <row r="335" spans="1:34" s="45" customFormat="1" ht="47.25">
      <c r="A335" s="562"/>
      <c r="B335" s="563"/>
      <c r="C335" s="212"/>
      <c r="D335" s="141" t="s">
        <v>764</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1"/>
        <v>60000</v>
      </c>
      <c r="AC335" s="499"/>
      <c r="AD335" s="513"/>
      <c r="AE335" s="508"/>
      <c r="AF335" s="508"/>
      <c r="AG335" s="508"/>
      <c r="AH335" s="508"/>
    </row>
    <row r="336" spans="1:34" s="45" customFormat="1" ht="15.75">
      <c r="A336" s="581" t="s">
        <v>1501</v>
      </c>
      <c r="B336" s="584" t="s">
        <v>1746</v>
      </c>
      <c r="C336" s="212"/>
      <c r="D336" s="136" t="s">
        <v>961</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1"/>
        <v>66221</v>
      </c>
      <c r="AC336" s="499"/>
      <c r="AD336" s="513"/>
      <c r="AE336" s="508"/>
      <c r="AF336" s="508"/>
      <c r="AG336" s="508"/>
      <c r="AH336" s="508"/>
    </row>
    <row r="337" spans="1:34" s="45" customFormat="1" ht="31.5" customHeight="1">
      <c r="A337" s="582"/>
      <c r="B337" s="585"/>
      <c r="C337" s="212" t="s">
        <v>1086</v>
      </c>
      <c r="D337" s="141" t="s">
        <v>1087</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1"/>
        <v>66221</v>
      </c>
      <c r="AC337" s="499"/>
      <c r="AD337" s="513">
        <v>109146.02</v>
      </c>
      <c r="AE337" s="508"/>
      <c r="AF337" s="508"/>
      <c r="AG337" s="508"/>
      <c r="AH337" s="508"/>
    </row>
    <row r="338" spans="1:34" s="45" customFormat="1" ht="31.5" customHeight="1" hidden="1">
      <c r="A338" s="562"/>
      <c r="B338" s="563"/>
      <c r="C338" s="212"/>
      <c r="D338" s="141" t="s">
        <v>742</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1"/>
        <v>0</v>
      </c>
      <c r="AC338" s="499"/>
      <c r="AD338" s="513"/>
      <c r="AE338" s="508"/>
      <c r="AF338" s="508"/>
      <c r="AG338" s="508"/>
      <c r="AH338" s="508"/>
    </row>
    <row r="339" spans="1:34" s="30" customFormat="1" ht="15.75">
      <c r="A339" s="581" t="s">
        <v>964</v>
      </c>
      <c r="B339" s="584" t="s">
        <v>732</v>
      </c>
      <c r="C339" s="135"/>
      <c r="D339" s="136" t="s">
        <v>743</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1"/>
        <v>292464.25</v>
      </c>
      <c r="AC339" s="59"/>
      <c r="AD339" s="514"/>
      <c r="AE339" s="509"/>
      <c r="AF339" s="509"/>
      <c r="AG339" s="509"/>
      <c r="AH339" s="509"/>
    </row>
    <row r="340" spans="1:34" s="45" customFormat="1" ht="31.5" hidden="1">
      <c r="A340" s="582"/>
      <c r="B340" s="585"/>
      <c r="C340" s="167" t="s">
        <v>744</v>
      </c>
      <c r="D340" s="141" t="s">
        <v>745</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1"/>
        <v>0</v>
      </c>
      <c r="AC340" s="499"/>
      <c r="AD340" s="513"/>
      <c r="AE340" s="508"/>
      <c r="AF340" s="508"/>
      <c r="AG340" s="508"/>
      <c r="AH340" s="508"/>
    </row>
    <row r="341" spans="1:34" s="45" customFormat="1" ht="31.5" hidden="1">
      <c r="A341" s="582"/>
      <c r="B341" s="585"/>
      <c r="C341" s="167" t="s">
        <v>537</v>
      </c>
      <c r="D341" s="141" t="s">
        <v>1495</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31"/>
        <v>0</v>
      </c>
      <c r="AC341" s="499"/>
      <c r="AD341" s="513"/>
      <c r="AE341" s="508"/>
      <c r="AF341" s="508"/>
      <c r="AG341" s="508"/>
      <c r="AH341" s="508"/>
    </row>
    <row r="342" spans="1:34" s="45" customFormat="1" ht="47.25">
      <c r="A342" s="582"/>
      <c r="B342" s="585"/>
      <c r="C342" s="167" t="s">
        <v>990</v>
      </c>
      <c r="D342" s="141" t="s">
        <v>259</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31"/>
        <v>0</v>
      </c>
      <c r="AC342" s="499"/>
      <c r="AD342" s="513">
        <v>170190.6</v>
      </c>
      <c r="AE342" s="508"/>
      <c r="AF342" s="508"/>
      <c r="AG342" s="508"/>
      <c r="AH342" s="508"/>
    </row>
    <row r="343" spans="1:34" s="45" customFormat="1" ht="31.5">
      <c r="A343" s="582"/>
      <c r="B343" s="585"/>
      <c r="C343" s="167" t="s">
        <v>72</v>
      </c>
      <c r="D343" s="141" t="s">
        <v>1985</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31"/>
        <v>292464.25</v>
      </c>
      <c r="AC343" s="499"/>
      <c r="AD343" s="513">
        <v>300000</v>
      </c>
      <c r="AE343" s="508"/>
      <c r="AF343" s="507" t="s">
        <v>815</v>
      </c>
      <c r="AG343" s="507" t="s">
        <v>1641</v>
      </c>
      <c r="AH343" s="508"/>
    </row>
    <row r="344" spans="1:34" s="30" customFormat="1" ht="15.75" customHeight="1">
      <c r="A344" s="157" t="s">
        <v>1321</v>
      </c>
      <c r="B344" s="166" t="s">
        <v>1195</v>
      </c>
      <c r="C344" s="135"/>
      <c r="D344" s="196"/>
      <c r="E344" s="172"/>
      <c r="F344" s="143"/>
      <c r="G344" s="172"/>
      <c r="H344" s="420"/>
      <c r="I344" s="169">
        <f aca="true" t="shared" si="42" ref="I344:Z344">I353+I359+I345</f>
        <v>1196538.2</v>
      </c>
      <c r="J344" s="169">
        <f t="shared" si="42"/>
        <v>0</v>
      </c>
      <c r="K344" s="169">
        <f t="shared" si="42"/>
        <v>0</v>
      </c>
      <c r="L344" s="169">
        <f t="shared" si="42"/>
        <v>64920.24</v>
      </c>
      <c r="M344" s="169">
        <f t="shared" si="42"/>
        <v>1331617.96</v>
      </c>
      <c r="N344" s="169">
        <f t="shared" si="42"/>
        <v>0</v>
      </c>
      <c r="O344" s="169">
        <f t="shared" si="42"/>
        <v>64920.24</v>
      </c>
      <c r="P344" s="169">
        <f t="shared" si="42"/>
        <v>0</v>
      </c>
      <c r="Q344" s="169">
        <f t="shared" si="42"/>
        <v>0</v>
      </c>
      <c r="R344" s="169">
        <f t="shared" si="42"/>
        <v>45900</v>
      </c>
      <c r="S344" s="169">
        <f t="shared" si="42"/>
        <v>239100</v>
      </c>
      <c r="T344" s="169">
        <f t="shared" si="42"/>
        <v>320450</v>
      </c>
      <c r="U344" s="169">
        <f t="shared" si="42"/>
        <v>280300</v>
      </c>
      <c r="V344" s="169">
        <f t="shared" si="42"/>
        <v>134979.76</v>
      </c>
      <c r="W344" s="169">
        <f t="shared" si="42"/>
        <v>80888.2</v>
      </c>
      <c r="X344" s="169">
        <f t="shared" si="42"/>
        <v>30000</v>
      </c>
      <c r="Y344" s="169">
        <f t="shared" si="42"/>
        <v>0</v>
      </c>
      <c r="Z344" s="169">
        <f t="shared" si="42"/>
        <v>200652.01</v>
      </c>
      <c r="AA344" s="407">
        <f aca="true" t="shared" si="43" ref="AA344:AA407">N344+O344+P344+Q344+R344+S344+T344+U344+V344-Z344</f>
        <v>884997.99</v>
      </c>
      <c r="AC344" s="59"/>
      <c r="AD344" s="514"/>
      <c r="AE344" s="509"/>
      <c r="AF344" s="509"/>
      <c r="AG344" s="509"/>
      <c r="AH344" s="509"/>
    </row>
    <row r="345" spans="1:62" s="28" customFormat="1" ht="15.75">
      <c r="A345" s="581" t="s">
        <v>261</v>
      </c>
      <c r="B345" s="584" t="s">
        <v>262</v>
      </c>
      <c r="C345" s="135"/>
      <c r="D345" s="136" t="s">
        <v>961</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41536.57</v>
      </c>
      <c r="AA345" s="407">
        <f t="shared" si="43"/>
        <v>388413.43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537</v>
      </c>
      <c r="D346" s="359" t="s">
        <v>2031</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3"/>
        <v>151000</v>
      </c>
      <c r="AC346" s="503"/>
      <c r="AD346" s="512">
        <v>151000</v>
      </c>
      <c r="AE346" s="507"/>
      <c r="AF346" s="507" t="s">
        <v>816</v>
      </c>
      <c r="AG346" s="507"/>
      <c r="AH346" s="507"/>
    </row>
    <row r="347" spans="1:34" s="369" customFormat="1" ht="31.5">
      <c r="A347" s="582"/>
      <c r="B347" s="585"/>
      <c r="C347" s="135"/>
      <c r="D347" s="359" t="s">
        <v>2032</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3"/>
        <v>0</v>
      </c>
      <c r="AC347" s="503"/>
      <c r="AD347" s="512">
        <v>15000</v>
      </c>
      <c r="AE347" s="507"/>
      <c r="AF347" s="507"/>
      <c r="AG347" s="507"/>
      <c r="AH347" s="507"/>
    </row>
    <row r="348" spans="1:34" s="369" customFormat="1" ht="31.5">
      <c r="A348" s="582"/>
      <c r="B348" s="585"/>
      <c r="C348" s="135"/>
      <c r="D348" s="358" t="s">
        <v>2033</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3"/>
        <v>6713.85</v>
      </c>
      <c r="AC348" s="503"/>
      <c r="AD348" s="512">
        <v>25000</v>
      </c>
      <c r="AE348" s="507"/>
      <c r="AF348" s="507" t="s">
        <v>817</v>
      </c>
      <c r="AG348" s="507" t="s">
        <v>1641</v>
      </c>
      <c r="AH348" s="507"/>
    </row>
    <row r="349" spans="1:34" s="369" customFormat="1" ht="31.5">
      <c r="A349" s="582"/>
      <c r="B349" s="585"/>
      <c r="C349" s="135"/>
      <c r="D349" s="358" t="s">
        <v>1094</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3"/>
        <v>47872.07</v>
      </c>
      <c r="AC349" s="503"/>
      <c r="AD349" s="512">
        <v>60000</v>
      </c>
      <c r="AE349" s="507"/>
      <c r="AF349" s="507" t="s">
        <v>818</v>
      </c>
      <c r="AG349" s="507" t="s">
        <v>1641</v>
      </c>
      <c r="AH349" s="507"/>
    </row>
    <row r="350" spans="1:34" s="369" customFormat="1" ht="15.75">
      <c r="A350" s="582"/>
      <c r="B350" s="585"/>
      <c r="C350" s="135"/>
      <c r="D350" s="359" t="s">
        <v>296</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3"/>
        <v>70565.11</v>
      </c>
      <c r="AC350" s="503"/>
      <c r="AD350" s="512">
        <v>75000</v>
      </c>
      <c r="AE350" s="507"/>
      <c r="AF350" s="507" t="s">
        <v>819</v>
      </c>
      <c r="AG350" s="507" t="s">
        <v>1641</v>
      </c>
      <c r="AH350" s="507"/>
    </row>
    <row r="351" spans="1:34" s="369" customFormat="1" ht="15.75">
      <c r="A351" s="582"/>
      <c r="B351" s="585"/>
      <c r="C351" s="135"/>
      <c r="D351" s="359" t="s">
        <v>297</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v>21687.6</v>
      </c>
      <c r="AA351" s="407">
        <f t="shared" si="43"/>
        <v>63262.4</v>
      </c>
      <c r="AC351" s="503"/>
      <c r="AD351" s="512">
        <v>84950</v>
      </c>
      <c r="AE351" s="507"/>
      <c r="AF351" s="507" t="s">
        <v>820</v>
      </c>
      <c r="AG351" s="507" t="s">
        <v>821</v>
      </c>
      <c r="AH351" s="507"/>
    </row>
    <row r="352" spans="1:34" s="369" customFormat="1" ht="31.5">
      <c r="A352" s="562"/>
      <c r="B352" s="563"/>
      <c r="C352" s="135" t="s">
        <v>992</v>
      </c>
      <c r="D352" s="359" t="s">
        <v>335</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3"/>
        <v>49000</v>
      </c>
      <c r="AC352" s="503"/>
      <c r="AD352" s="512"/>
      <c r="AE352" s="507"/>
      <c r="AF352" s="507"/>
      <c r="AG352" s="507"/>
      <c r="AH352" s="507" t="s">
        <v>796</v>
      </c>
    </row>
    <row r="353" spans="1:34" s="30" customFormat="1" ht="15.75">
      <c r="A353" s="581" t="s">
        <v>1398</v>
      </c>
      <c r="B353" s="584" t="s">
        <v>1322</v>
      </c>
      <c r="C353" s="167"/>
      <c r="D353" s="216" t="s">
        <v>961</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3"/>
        <v>0</v>
      </c>
      <c r="AC353" s="59"/>
      <c r="AD353" s="512"/>
      <c r="AE353" s="507"/>
      <c r="AF353" s="507"/>
      <c r="AG353" s="507"/>
      <c r="AH353" s="507"/>
    </row>
    <row r="354" spans="1:34" s="30" customFormat="1" ht="31.5">
      <c r="A354" s="582"/>
      <c r="B354" s="585"/>
      <c r="C354" s="167" t="s">
        <v>994</v>
      </c>
      <c r="D354" s="217" t="s">
        <v>336</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3"/>
        <v>0</v>
      </c>
      <c r="AC354" s="59"/>
      <c r="AD354" s="512">
        <v>30000</v>
      </c>
      <c r="AE354" s="507"/>
      <c r="AF354" s="507"/>
      <c r="AG354" s="507"/>
      <c r="AH354" s="507"/>
    </row>
    <row r="355" spans="1:34" s="30" customFormat="1" ht="31.5" hidden="1">
      <c r="A355" s="582"/>
      <c r="B355" s="585"/>
      <c r="C355" s="167" t="s">
        <v>293</v>
      </c>
      <c r="D355" s="217" t="s">
        <v>1837</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3"/>
        <v>0</v>
      </c>
      <c r="AC355" s="59"/>
      <c r="AD355" s="512"/>
      <c r="AE355" s="507"/>
      <c r="AF355" s="507"/>
      <c r="AG355" s="507"/>
      <c r="AH355" s="507"/>
    </row>
    <row r="356" spans="1:34" s="30" customFormat="1" ht="31.5" hidden="1">
      <c r="A356" s="582"/>
      <c r="B356" s="585"/>
      <c r="C356" s="167" t="s">
        <v>537</v>
      </c>
      <c r="D356" s="217" t="s">
        <v>1838</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3"/>
        <v>0</v>
      </c>
      <c r="AC356" s="59"/>
      <c r="AD356" s="512"/>
      <c r="AE356" s="507"/>
      <c r="AF356" s="507"/>
      <c r="AG356" s="507"/>
      <c r="AH356" s="507"/>
    </row>
    <row r="357" spans="1:34" s="30" customFormat="1" ht="31.5" hidden="1">
      <c r="A357" s="582"/>
      <c r="B357" s="585"/>
      <c r="C357" s="167" t="s">
        <v>1839</v>
      </c>
      <c r="D357" s="217" t="s">
        <v>1097</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3"/>
        <v>0</v>
      </c>
      <c r="AC357" s="59"/>
      <c r="AD357" s="512"/>
      <c r="AE357" s="507"/>
      <c r="AF357" s="507"/>
      <c r="AG357" s="507"/>
      <c r="AH357" s="507"/>
    </row>
    <row r="358" spans="1:34" s="30" customFormat="1" ht="15.75" hidden="1">
      <c r="A358" s="644"/>
      <c r="B358" s="644"/>
      <c r="C358" s="167"/>
      <c r="D358" s="217" t="s">
        <v>1268</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3"/>
        <v>0</v>
      </c>
      <c r="AC358" s="59"/>
      <c r="AD358" s="512"/>
      <c r="AE358" s="507"/>
      <c r="AF358" s="507"/>
      <c r="AG358" s="507"/>
      <c r="AH358" s="507"/>
    </row>
    <row r="359" spans="1:34" s="40" customFormat="1" ht="15.75" customHeight="1">
      <c r="A359" s="581" t="s">
        <v>1269</v>
      </c>
      <c r="B359" s="584" t="s">
        <v>1323</v>
      </c>
      <c r="C359" s="195"/>
      <c r="D359" s="136" t="s">
        <v>961</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3"/>
        <v>496584.56</v>
      </c>
      <c r="AC359" s="498"/>
      <c r="AD359" s="512"/>
      <c r="AE359" s="507"/>
      <c r="AF359" s="507"/>
      <c r="AG359" s="507"/>
      <c r="AH359" s="507"/>
    </row>
    <row r="360" spans="1:34" s="40" customFormat="1" ht="15.75" customHeight="1" hidden="1">
      <c r="A360" s="582"/>
      <c r="B360" s="585"/>
      <c r="C360" s="167" t="s">
        <v>1013</v>
      </c>
      <c r="D360" s="217" t="s">
        <v>249</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3"/>
        <v>0</v>
      </c>
      <c r="AC360" s="498"/>
      <c r="AD360" s="512"/>
      <c r="AE360" s="507"/>
      <c r="AF360" s="507"/>
      <c r="AG360" s="507"/>
      <c r="AH360" s="507"/>
    </row>
    <row r="361" spans="1:34" s="40" customFormat="1" ht="15.75" customHeight="1" hidden="1">
      <c r="A361" s="582"/>
      <c r="B361" s="585"/>
      <c r="C361" s="167" t="s">
        <v>72</v>
      </c>
      <c r="D361" s="217" t="s">
        <v>250</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3"/>
        <v>0</v>
      </c>
      <c r="AC361" s="498"/>
      <c r="AD361" s="512"/>
      <c r="AE361" s="507"/>
      <c r="AF361" s="507"/>
      <c r="AG361" s="507"/>
      <c r="AH361" s="507"/>
    </row>
    <row r="362" spans="1:34" s="40" customFormat="1" ht="35.25" customHeight="1">
      <c r="A362" s="582"/>
      <c r="B362" s="585"/>
      <c r="C362" s="167" t="s">
        <v>1011</v>
      </c>
      <c r="D362" s="217" t="s">
        <v>42</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3"/>
        <v>0</v>
      </c>
      <c r="AC362" s="498"/>
      <c r="AD362" s="512">
        <v>63420.24</v>
      </c>
      <c r="AE362" s="507"/>
      <c r="AF362" s="507"/>
      <c r="AG362" s="507"/>
      <c r="AH362" s="507"/>
    </row>
    <row r="363" spans="1:34" s="40" customFormat="1" ht="31.5">
      <c r="A363" s="582"/>
      <c r="B363" s="585"/>
      <c r="C363" s="167" t="s">
        <v>1010</v>
      </c>
      <c r="D363" s="217" t="s">
        <v>1793</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3"/>
        <v>0</v>
      </c>
      <c r="AC363" s="498"/>
      <c r="AD363" s="512">
        <v>1500</v>
      </c>
      <c r="AE363" s="507"/>
      <c r="AF363" s="507"/>
      <c r="AG363" s="507"/>
      <c r="AH363" s="507"/>
    </row>
    <row r="364" spans="1:34" s="362" customFormat="1" ht="31.5">
      <c r="A364" s="582"/>
      <c r="B364" s="585"/>
      <c r="C364" s="167" t="s">
        <v>1296</v>
      </c>
      <c r="D364" s="359" t="s">
        <v>1794</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3"/>
        <v>12000</v>
      </c>
      <c r="AC364" s="501"/>
      <c r="AD364" s="512">
        <v>60000</v>
      </c>
      <c r="AE364" s="507">
        <v>24000</v>
      </c>
      <c r="AF364" s="507" t="s">
        <v>822</v>
      </c>
      <c r="AG364" s="507"/>
      <c r="AH364" s="507"/>
    </row>
    <row r="365" spans="1:34" s="362" customFormat="1" ht="47.25">
      <c r="A365" s="582"/>
      <c r="B365" s="585"/>
      <c r="C365" s="167" t="s">
        <v>1298</v>
      </c>
      <c r="D365" s="359" t="s">
        <v>14</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3"/>
        <v>31000</v>
      </c>
      <c r="AC365" s="501"/>
      <c r="AD365" s="512">
        <v>31000</v>
      </c>
      <c r="AE365" s="507"/>
      <c r="AF365" s="507"/>
      <c r="AG365" s="507"/>
      <c r="AH365" s="507" t="s">
        <v>796</v>
      </c>
    </row>
    <row r="366" spans="1:34" s="362" customFormat="1" ht="31.5">
      <c r="A366" s="582"/>
      <c r="B366" s="585"/>
      <c r="C366" s="167"/>
      <c r="D366" s="358" t="s">
        <v>1206</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3"/>
        <v>74979.76</v>
      </c>
      <c r="AC366" s="501"/>
      <c r="AD366" s="512">
        <v>74979.76</v>
      </c>
      <c r="AE366" s="507"/>
      <c r="AF366" s="507" t="s">
        <v>823</v>
      </c>
      <c r="AG366" s="507" t="s">
        <v>1650</v>
      </c>
      <c r="AH366" s="507"/>
    </row>
    <row r="367" spans="1:34" s="362" customFormat="1" ht="31.5">
      <c r="A367" s="582"/>
      <c r="B367" s="585"/>
      <c r="C367" s="167"/>
      <c r="D367" s="358" t="s">
        <v>1272</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3"/>
        <v>25000</v>
      </c>
      <c r="AC367" s="501"/>
      <c r="AD367" s="512">
        <v>25000</v>
      </c>
      <c r="AE367" s="507"/>
      <c r="AF367" s="507" t="s">
        <v>824</v>
      </c>
      <c r="AG367" s="507" t="s">
        <v>1641</v>
      </c>
      <c r="AH367" s="507"/>
    </row>
    <row r="368" spans="1:34" s="362" customFormat="1" ht="31.5">
      <c r="A368" s="582"/>
      <c r="B368" s="585"/>
      <c r="C368" s="167"/>
      <c r="D368" s="358" t="s">
        <v>1207</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3"/>
        <v>60000</v>
      </c>
      <c r="AC368" s="501"/>
      <c r="AD368" s="512">
        <v>60000</v>
      </c>
      <c r="AE368" s="507"/>
      <c r="AF368" s="507" t="s">
        <v>825</v>
      </c>
      <c r="AG368" s="507" t="s">
        <v>1641</v>
      </c>
      <c r="AH368" s="507"/>
    </row>
    <row r="369" spans="1:34" s="362" customFormat="1" ht="31.5">
      <c r="A369" s="582"/>
      <c r="B369" s="585"/>
      <c r="C369" s="167"/>
      <c r="D369" s="358" t="s">
        <v>1208</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3"/>
        <v>212165.4</v>
      </c>
      <c r="AC369" s="501"/>
      <c r="AD369" s="512">
        <v>225000</v>
      </c>
      <c r="AE369" s="507"/>
      <c r="AF369" s="507" t="s">
        <v>826</v>
      </c>
      <c r="AG369" s="507" t="s">
        <v>1641</v>
      </c>
      <c r="AH369" s="507"/>
    </row>
    <row r="370" spans="1:34" s="362" customFormat="1" ht="30.75" customHeight="1">
      <c r="A370" s="582"/>
      <c r="B370" s="585"/>
      <c r="C370" s="167"/>
      <c r="D370" s="358" t="s">
        <v>1209</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3"/>
        <v>46639.4</v>
      </c>
      <c r="AC370" s="501"/>
      <c r="AD370" s="512">
        <v>250000</v>
      </c>
      <c r="AE370" s="507"/>
      <c r="AF370" s="507" t="s">
        <v>827</v>
      </c>
      <c r="AG370" s="507" t="s">
        <v>1641</v>
      </c>
      <c r="AH370" s="507"/>
    </row>
    <row r="371" spans="1:34" s="362" customFormat="1" ht="31.5">
      <c r="A371" s="438"/>
      <c r="B371" s="438"/>
      <c r="C371" s="167"/>
      <c r="D371" s="359" t="s">
        <v>1274</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3"/>
        <v>34800</v>
      </c>
      <c r="AC371" s="501"/>
      <c r="AD371" s="512">
        <v>115688.2</v>
      </c>
      <c r="AE371" s="507"/>
      <c r="AF371" s="507" t="s">
        <v>828</v>
      </c>
      <c r="AG371" s="507" t="s">
        <v>1650</v>
      </c>
      <c r="AH371" s="507"/>
    </row>
    <row r="372" spans="1:62" s="28" customFormat="1" ht="17.25" customHeight="1">
      <c r="A372" s="581" t="s">
        <v>1275</v>
      </c>
      <c r="B372" s="584" t="s">
        <v>1741</v>
      </c>
      <c r="C372" s="195"/>
      <c r="D372" s="136" t="s">
        <v>961</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3"/>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1994</v>
      </c>
      <c r="D373" s="141" t="s">
        <v>1276</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3"/>
        <v>0</v>
      </c>
      <c r="AC373" s="498"/>
      <c r="AD373" s="512">
        <v>17623.1</v>
      </c>
      <c r="AE373" s="507"/>
      <c r="AF373" s="507"/>
      <c r="AG373" s="507"/>
      <c r="AH373" s="507"/>
    </row>
    <row r="374" spans="1:34" s="362" customFormat="1" ht="31.5">
      <c r="A374" s="582"/>
      <c r="B374" s="585"/>
      <c r="C374" s="135"/>
      <c r="D374" s="359" t="s">
        <v>751</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3"/>
        <v>220124.4</v>
      </c>
      <c r="AC374" s="501"/>
      <c r="AD374" s="512">
        <v>300000</v>
      </c>
      <c r="AE374" s="507"/>
      <c r="AF374" s="507" t="s">
        <v>829</v>
      </c>
      <c r="AG374" s="507" t="s">
        <v>1650</v>
      </c>
      <c r="AH374" s="507"/>
    </row>
    <row r="375" spans="1:34" s="362" customFormat="1" ht="31.5">
      <c r="A375" s="582"/>
      <c r="B375" s="585"/>
      <c r="C375" s="135"/>
      <c r="D375" s="358" t="s">
        <v>502</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3"/>
        <v>73676.9</v>
      </c>
      <c r="AC375" s="501"/>
      <c r="AD375" s="512">
        <v>73676.9</v>
      </c>
      <c r="AE375" s="507"/>
      <c r="AF375" s="507" t="s">
        <v>830</v>
      </c>
      <c r="AG375" s="507" t="s">
        <v>1650</v>
      </c>
      <c r="AH375" s="507"/>
    </row>
    <row r="376" spans="1:34" s="362" customFormat="1" ht="31.5">
      <c r="A376" s="582"/>
      <c r="B376" s="585"/>
      <c r="C376" s="135"/>
      <c r="D376" s="359" t="s">
        <v>882</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3"/>
        <v>142595.16</v>
      </c>
      <c r="AC376" s="501"/>
      <c r="AD376" s="512">
        <v>290000</v>
      </c>
      <c r="AE376" s="507"/>
      <c r="AF376" s="507" t="s">
        <v>202</v>
      </c>
      <c r="AG376" s="507" t="s">
        <v>1641</v>
      </c>
      <c r="AH376" s="507"/>
    </row>
    <row r="377" spans="1:34" s="369" customFormat="1" ht="15.75">
      <c r="A377" s="582"/>
      <c r="B377" s="585"/>
      <c r="C377" s="135" t="s">
        <v>256</v>
      </c>
      <c r="D377" s="359" t="s">
        <v>883</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3"/>
        <v>39969.5</v>
      </c>
      <c r="AC377" s="503"/>
      <c r="AD377" s="512">
        <v>200000</v>
      </c>
      <c r="AE377" s="507"/>
      <c r="AF377" s="507"/>
      <c r="AG377" s="507"/>
      <c r="AH377" s="507"/>
    </row>
    <row r="378" spans="1:62" s="28" customFormat="1" ht="15.75" customHeight="1">
      <c r="A378" s="584">
        <v>150101</v>
      </c>
      <c r="B378" s="584" t="s">
        <v>1744</v>
      </c>
      <c r="C378" s="195"/>
      <c r="D378" s="136" t="s">
        <v>961</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3"/>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258</v>
      </c>
      <c r="D379" s="217" t="s">
        <v>107</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3"/>
        <v>0</v>
      </c>
      <c r="AC379" s="499"/>
      <c r="AD379" s="512">
        <v>28598.4</v>
      </c>
      <c r="AE379" s="507"/>
      <c r="AF379" s="507"/>
      <c r="AG379" s="507"/>
      <c r="AH379" s="507"/>
    </row>
    <row r="380" spans="1:34" s="45" customFormat="1" ht="15.75">
      <c r="A380" s="585"/>
      <c r="B380" s="585"/>
      <c r="C380" s="167" t="s">
        <v>108</v>
      </c>
      <c r="D380" s="217" t="s">
        <v>109</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3"/>
        <v>0</v>
      </c>
      <c r="AC380" s="499"/>
      <c r="AD380" s="512">
        <v>60529.14</v>
      </c>
      <c r="AE380" s="507"/>
      <c r="AF380" s="507"/>
      <c r="AG380" s="507"/>
      <c r="AH380" s="507"/>
    </row>
    <row r="381" spans="1:34" s="362" customFormat="1" ht="31.5">
      <c r="A381" s="585"/>
      <c r="B381" s="585"/>
      <c r="C381" s="167" t="s">
        <v>1568</v>
      </c>
      <c r="D381" s="367" t="s">
        <v>769</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3"/>
        <v>507000</v>
      </c>
      <c r="AC381" s="501"/>
      <c r="AD381" s="512">
        <v>300000</v>
      </c>
      <c r="AE381" s="507"/>
      <c r="AF381" s="507" t="s">
        <v>203</v>
      </c>
      <c r="AG381" s="507" t="s">
        <v>1650</v>
      </c>
      <c r="AH381" s="507"/>
    </row>
    <row r="382" spans="1:34" s="362" customFormat="1" ht="15.75" hidden="1">
      <c r="A382" s="585"/>
      <c r="B382" s="585"/>
      <c r="C382" s="167" t="s">
        <v>1570</v>
      </c>
      <c r="D382" s="359" t="s">
        <v>1491</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3"/>
        <v>0</v>
      </c>
      <c r="AC382" s="501"/>
      <c r="AD382" s="512"/>
      <c r="AE382" s="507"/>
      <c r="AF382" s="507"/>
      <c r="AG382" s="507"/>
      <c r="AH382" s="507"/>
    </row>
    <row r="383" spans="1:34" s="362" customFormat="1" ht="31.5">
      <c r="A383" s="585"/>
      <c r="B383" s="585"/>
      <c r="C383" s="167"/>
      <c r="D383" s="359" t="s">
        <v>1492</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3"/>
        <v>30000</v>
      </c>
      <c r="AC383" s="501"/>
      <c r="AD383" s="512">
        <v>57301.6</v>
      </c>
      <c r="AE383" s="507"/>
      <c r="AF383" s="507" t="s">
        <v>204</v>
      </c>
      <c r="AG383" s="507" t="s">
        <v>1650</v>
      </c>
      <c r="AH383" s="507"/>
    </row>
    <row r="384" spans="1:34" s="362" customFormat="1" ht="15.75">
      <c r="A384" s="585"/>
      <c r="B384" s="585"/>
      <c r="C384" s="167"/>
      <c r="D384" s="370" t="s">
        <v>1493</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3"/>
        <v>37366</v>
      </c>
      <c r="AC384" s="501"/>
      <c r="AD384" s="512">
        <v>97366</v>
      </c>
      <c r="AE384" s="507"/>
      <c r="AF384" s="507" t="s">
        <v>205</v>
      </c>
      <c r="AG384" s="507" t="s">
        <v>1650</v>
      </c>
      <c r="AH384" s="507"/>
    </row>
    <row r="385" spans="1:62" s="28" customFormat="1" ht="15.75" customHeight="1">
      <c r="A385" s="584">
        <v>150110</v>
      </c>
      <c r="B385" s="581" t="s">
        <v>596</v>
      </c>
      <c r="C385" s="195"/>
      <c r="D385" s="136" t="s">
        <v>961</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3"/>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885</v>
      </c>
      <c r="D386" s="141" t="s">
        <v>886</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3"/>
        <v>0</v>
      </c>
      <c r="AC386" s="499"/>
      <c r="AD386" s="512"/>
      <c r="AE386" s="507"/>
      <c r="AF386" s="507"/>
      <c r="AG386" s="507"/>
      <c r="AH386" s="507"/>
    </row>
    <row r="387" spans="1:34" ht="31.5" customHeight="1" hidden="1">
      <c r="A387" s="585"/>
      <c r="B387" s="582"/>
      <c r="C387" s="218" t="s">
        <v>1568</v>
      </c>
      <c r="D387" s="141" t="s">
        <v>701</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3"/>
        <v>0</v>
      </c>
      <c r="AC387" s="499"/>
      <c r="AD387" s="512"/>
      <c r="AE387" s="507"/>
      <c r="AF387" s="507"/>
      <c r="AG387" s="507"/>
      <c r="AH387" s="507"/>
    </row>
    <row r="388" spans="1:34" ht="63">
      <c r="A388" s="585"/>
      <c r="B388" s="582"/>
      <c r="C388" s="218" t="s">
        <v>702</v>
      </c>
      <c r="D388" s="141" t="s">
        <v>703</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3"/>
        <v>0</v>
      </c>
      <c r="AC388" s="499"/>
      <c r="AD388" s="512">
        <v>26863.76</v>
      </c>
      <c r="AE388" s="507"/>
      <c r="AF388" s="507"/>
      <c r="AG388" s="507"/>
      <c r="AH388" s="507"/>
    </row>
    <row r="389" spans="1:34" ht="31.5" customHeight="1" hidden="1">
      <c r="A389" s="585"/>
      <c r="B389" s="582"/>
      <c r="C389" s="167" t="s">
        <v>704</v>
      </c>
      <c r="D389" s="217" t="s">
        <v>110</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3"/>
        <v>0</v>
      </c>
      <c r="AC389" s="499"/>
      <c r="AD389" s="512"/>
      <c r="AE389" s="507"/>
      <c r="AF389" s="507"/>
      <c r="AG389" s="507"/>
      <c r="AH389" s="507"/>
    </row>
    <row r="390" spans="1:34" ht="32.25" customHeight="1" hidden="1">
      <c r="A390" s="585"/>
      <c r="B390" s="582"/>
      <c r="C390" s="167" t="s">
        <v>111</v>
      </c>
      <c r="D390" s="208" t="s">
        <v>748</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3"/>
        <v>0</v>
      </c>
      <c r="AC390" s="499"/>
      <c r="AD390" s="512"/>
      <c r="AE390" s="507"/>
      <c r="AF390" s="507"/>
      <c r="AG390" s="507"/>
      <c r="AH390" s="507"/>
    </row>
    <row r="391" spans="1:34" ht="31.5">
      <c r="A391" s="585"/>
      <c r="B391" s="582"/>
      <c r="C391" s="167" t="s">
        <v>111</v>
      </c>
      <c r="D391" s="208" t="s">
        <v>866</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3"/>
        <v>0</v>
      </c>
      <c r="AC391" s="499"/>
      <c r="AD391" s="512">
        <v>150703.45</v>
      </c>
      <c r="AE391" s="507"/>
      <c r="AF391" s="507"/>
      <c r="AG391" s="507"/>
      <c r="AH391" s="507"/>
    </row>
    <row r="392" spans="1:34" ht="15.75">
      <c r="A392" s="585"/>
      <c r="B392" s="582"/>
      <c r="C392" s="167"/>
      <c r="D392" s="1" t="s">
        <v>1777</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3"/>
        <v>3462</v>
      </c>
      <c r="AC392" s="499"/>
      <c r="AD392" s="512"/>
      <c r="AE392" s="507"/>
      <c r="AF392" s="507"/>
      <c r="AG392" s="507"/>
      <c r="AH392" s="507"/>
    </row>
    <row r="393" spans="1:34" ht="15.75">
      <c r="A393" s="585"/>
      <c r="B393" s="582"/>
      <c r="C393" s="167"/>
      <c r="D393" s="57" t="s">
        <v>1778</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3"/>
        <v>0</v>
      </c>
      <c r="AC393" s="499"/>
      <c r="AD393" s="512">
        <v>3347.4</v>
      </c>
      <c r="AE393" s="507"/>
      <c r="AF393" s="507"/>
      <c r="AG393" s="507"/>
      <c r="AH393" s="507"/>
    </row>
    <row r="394" spans="1:34" ht="31.5">
      <c r="A394" s="585"/>
      <c r="B394" s="582"/>
      <c r="C394" s="167"/>
      <c r="D394" s="221" t="s">
        <v>1779</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3"/>
        <v>0</v>
      </c>
      <c r="AC394" s="499"/>
      <c r="AD394" s="512">
        <v>3743.4</v>
      </c>
      <c r="AE394" s="507"/>
      <c r="AF394" s="507"/>
      <c r="AG394" s="507"/>
      <c r="AH394" s="507"/>
    </row>
    <row r="395" spans="1:34" ht="15.75" customHeight="1" hidden="1">
      <c r="A395" s="585"/>
      <c r="B395" s="582"/>
      <c r="C395" s="167"/>
      <c r="D395" s="221" t="s">
        <v>1780</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3"/>
        <v>0</v>
      </c>
      <c r="AC395" s="499"/>
      <c r="AD395" s="512"/>
      <c r="AE395" s="507"/>
      <c r="AF395" s="507"/>
      <c r="AG395" s="507"/>
      <c r="AH395" s="507"/>
    </row>
    <row r="396" spans="1:34" ht="31.5">
      <c r="A396" s="585"/>
      <c r="B396" s="582"/>
      <c r="C396" s="167"/>
      <c r="D396" s="221" t="s">
        <v>1847</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3"/>
        <v>0</v>
      </c>
      <c r="AC396" s="499"/>
      <c r="AD396" s="512">
        <v>4782</v>
      </c>
      <c r="AE396" s="507"/>
      <c r="AF396" s="507"/>
      <c r="AG396" s="507"/>
      <c r="AH396" s="507"/>
    </row>
    <row r="397" spans="1:34" ht="31.5">
      <c r="A397" s="585"/>
      <c r="B397" s="582"/>
      <c r="C397" s="167"/>
      <c r="D397" s="221" t="s">
        <v>1848</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3"/>
        <v>1038.6</v>
      </c>
      <c r="AC397" s="499"/>
      <c r="AD397" s="512">
        <v>2358.6</v>
      </c>
      <c r="AE397" s="507"/>
      <c r="AF397" s="507"/>
      <c r="AG397" s="507"/>
      <c r="AH397" s="507"/>
    </row>
    <row r="398" spans="1:34" ht="31.5">
      <c r="A398" s="585"/>
      <c r="B398" s="582"/>
      <c r="C398" s="167"/>
      <c r="D398" s="221" t="s">
        <v>846</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3"/>
        <v>0</v>
      </c>
      <c r="AC398" s="499"/>
      <c r="AD398" s="512">
        <v>3347.4</v>
      </c>
      <c r="AE398" s="507"/>
      <c r="AF398" s="507"/>
      <c r="AG398" s="507"/>
      <c r="AH398" s="507"/>
    </row>
    <row r="399" spans="1:34" ht="31.5">
      <c r="A399" s="585"/>
      <c r="B399" s="582"/>
      <c r="C399" s="167"/>
      <c r="D399" s="221" t="s">
        <v>847</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3"/>
        <v>0</v>
      </c>
      <c r="AC399" s="499"/>
      <c r="AD399" s="512">
        <v>3825.72</v>
      </c>
      <c r="AE399" s="507"/>
      <c r="AF399" s="507"/>
      <c r="AG399" s="507"/>
      <c r="AH399" s="507"/>
    </row>
    <row r="400" spans="1:34" ht="31.5">
      <c r="A400" s="585"/>
      <c r="B400" s="582"/>
      <c r="C400" s="167"/>
      <c r="D400" s="221" t="s">
        <v>848</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3"/>
        <v>0</v>
      </c>
      <c r="AC400" s="499"/>
      <c r="AD400" s="512">
        <v>1320</v>
      </c>
      <c r="AE400" s="507"/>
      <c r="AF400" s="507"/>
      <c r="AG400" s="507"/>
      <c r="AH400" s="507"/>
    </row>
    <row r="401" spans="1:34" ht="31.5">
      <c r="A401" s="585"/>
      <c r="B401" s="582"/>
      <c r="C401" s="167"/>
      <c r="D401" s="221" t="s">
        <v>1699</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3"/>
        <v>0</v>
      </c>
      <c r="AC401" s="499"/>
      <c r="AD401" s="512">
        <v>4782</v>
      </c>
      <c r="AE401" s="507"/>
      <c r="AF401" s="507"/>
      <c r="AG401" s="507"/>
      <c r="AH401" s="507"/>
    </row>
    <row r="402" spans="1:34" ht="15.75" customHeight="1" hidden="1">
      <c r="A402" s="585"/>
      <c r="B402" s="582"/>
      <c r="C402" s="167"/>
      <c r="D402" s="221" t="s">
        <v>1700</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3"/>
        <v>0</v>
      </c>
      <c r="AC402" s="499"/>
      <c r="AD402" s="512"/>
      <c r="AE402" s="507"/>
      <c r="AF402" s="507"/>
      <c r="AG402" s="507"/>
      <c r="AH402" s="507"/>
    </row>
    <row r="403" spans="1:34" ht="18.75" customHeight="1">
      <c r="A403" s="585"/>
      <c r="B403" s="582"/>
      <c r="C403" s="167"/>
      <c r="D403" s="221" t="s">
        <v>637</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3"/>
        <v>0</v>
      </c>
      <c r="AC403" s="499"/>
      <c r="AD403" s="512">
        <v>3347.4</v>
      </c>
      <c r="AE403" s="507"/>
      <c r="AF403" s="507"/>
      <c r="AG403" s="507"/>
      <c r="AH403" s="507"/>
    </row>
    <row r="404" spans="1:34" ht="31.5">
      <c r="A404" s="585"/>
      <c r="B404" s="582"/>
      <c r="C404" s="167"/>
      <c r="D404" s="221" t="s">
        <v>638</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t="shared" si="43"/>
        <v>0</v>
      </c>
      <c r="AC404" s="499"/>
      <c r="AD404" s="512">
        <v>3347.4</v>
      </c>
      <c r="AE404" s="507"/>
      <c r="AF404" s="507"/>
      <c r="AG404" s="507"/>
      <c r="AH404" s="507"/>
    </row>
    <row r="405" spans="1:34" ht="31.5">
      <c r="A405" s="585"/>
      <c r="B405" s="582"/>
      <c r="C405" s="167"/>
      <c r="D405" s="221" t="s">
        <v>378</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3"/>
        <v>0</v>
      </c>
      <c r="AC405" s="499"/>
      <c r="AD405" s="512">
        <v>4782</v>
      </c>
      <c r="AE405" s="507"/>
      <c r="AF405" s="507"/>
      <c r="AG405" s="507"/>
      <c r="AH405" s="507"/>
    </row>
    <row r="406" spans="1:34" ht="31.5">
      <c r="A406" s="585"/>
      <c r="B406" s="582"/>
      <c r="C406" s="167"/>
      <c r="D406" s="221" t="s">
        <v>379</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43"/>
        <v>0</v>
      </c>
      <c r="AC406" s="499"/>
      <c r="AD406" s="512">
        <v>1320</v>
      </c>
      <c r="AE406" s="507"/>
      <c r="AF406" s="507"/>
      <c r="AG406" s="507"/>
      <c r="AH406" s="507"/>
    </row>
    <row r="407" spans="1:34" ht="15.75">
      <c r="A407" s="585"/>
      <c r="B407" s="582"/>
      <c r="C407" s="167"/>
      <c r="D407" s="221" t="s">
        <v>1694</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43"/>
        <v>0</v>
      </c>
      <c r="AC407" s="499"/>
      <c r="AD407" s="512">
        <v>4782</v>
      </c>
      <c r="AE407" s="507"/>
      <c r="AF407" s="507"/>
      <c r="AG407" s="507"/>
      <c r="AH407" s="507"/>
    </row>
    <row r="408" spans="1:34" ht="31.5">
      <c r="A408" s="585"/>
      <c r="B408" s="582"/>
      <c r="C408" s="167"/>
      <c r="D408" s="221" t="s">
        <v>1695</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3">N408+O408+P408+Q408+R408+S408+T408+U408+V408-Z408</f>
        <v>0</v>
      </c>
      <c r="AC408" s="499"/>
      <c r="AD408" s="512">
        <v>3347.4</v>
      </c>
      <c r="AE408" s="507"/>
      <c r="AF408" s="507"/>
      <c r="AG408" s="507"/>
      <c r="AH408" s="507"/>
    </row>
    <row r="409" spans="1:34" ht="31.5">
      <c r="A409" s="585"/>
      <c r="B409" s="582"/>
      <c r="C409" s="167"/>
      <c r="D409" s="221" t="s">
        <v>1696</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112</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989</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206</v>
      </c>
      <c r="AG411" s="507" t="s">
        <v>1650</v>
      </c>
      <c r="AH411" s="507"/>
    </row>
    <row r="412" spans="1:34" s="362" customFormat="1" ht="31.5" hidden="1">
      <c r="A412" s="585"/>
      <c r="B412" s="582"/>
      <c r="C412" s="167"/>
      <c r="D412" s="360" t="s">
        <v>1494</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1772</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207</v>
      </c>
      <c r="AG413" s="507" t="s">
        <v>1650</v>
      </c>
      <c r="AH413" s="507"/>
    </row>
    <row r="414" spans="1:34" s="362" customFormat="1" ht="31.5">
      <c r="A414" s="585"/>
      <c r="B414" s="582"/>
      <c r="C414" s="167"/>
      <c r="D414" s="360" t="s">
        <v>1773</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208</v>
      </c>
      <c r="AG414" s="507" t="s">
        <v>1650</v>
      </c>
      <c r="AH414" s="507"/>
    </row>
    <row r="415" spans="1:34" s="362" customFormat="1" ht="15.75">
      <c r="A415" s="585"/>
      <c r="B415" s="582"/>
      <c r="C415" s="167"/>
      <c r="D415" s="360" t="s">
        <v>113</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209</v>
      </c>
      <c r="AG415" s="507" t="s">
        <v>1650</v>
      </c>
      <c r="AH415" s="507"/>
    </row>
    <row r="416" spans="1:34" s="362" customFormat="1" ht="15.75">
      <c r="A416" s="356"/>
      <c r="B416" s="357"/>
      <c r="C416" s="167"/>
      <c r="D416" s="360" t="s">
        <v>132</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1774</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210</v>
      </c>
      <c r="AG417" s="507" t="s">
        <v>1650</v>
      </c>
      <c r="AH417" s="507"/>
    </row>
    <row r="418" spans="1:34" s="30" customFormat="1" ht="20.25" customHeight="1">
      <c r="A418" s="584">
        <v>150112</v>
      </c>
      <c r="B418" s="581" t="s">
        <v>114</v>
      </c>
      <c r="C418" s="195"/>
      <c r="D418" s="136" t="s">
        <v>961</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115</v>
      </c>
      <c r="D419" s="141" t="s">
        <v>1701</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1702</v>
      </c>
      <c r="D420" s="361" t="s">
        <v>277</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211</v>
      </c>
      <c r="AG420" s="507" t="s">
        <v>1641</v>
      </c>
      <c r="AH420" s="507"/>
    </row>
    <row r="421" spans="1:34" s="362" customFormat="1" ht="31.5">
      <c r="A421" s="585"/>
      <c r="B421" s="582"/>
      <c r="C421" s="135" t="s">
        <v>1704</v>
      </c>
      <c r="D421" s="361" t="s">
        <v>1775</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212</v>
      </c>
      <c r="AG421" s="507" t="s">
        <v>1650</v>
      </c>
      <c r="AH421" s="507"/>
    </row>
    <row r="422" spans="1:34" s="362" customFormat="1" ht="31.5">
      <c r="A422" s="585"/>
      <c r="B422" s="582"/>
      <c r="C422" s="135" t="s">
        <v>1706</v>
      </c>
      <c r="D422" s="359" t="s">
        <v>1776</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213</v>
      </c>
      <c r="AG422" s="507" t="s">
        <v>1650</v>
      </c>
      <c r="AH422" s="507"/>
    </row>
    <row r="423" spans="1:34" s="30" customFormat="1" ht="21.75" customHeight="1">
      <c r="A423" s="584">
        <v>180409</v>
      </c>
      <c r="B423" s="584" t="s">
        <v>1082</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278</v>
      </c>
      <c r="D424" s="225" t="s">
        <v>665</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666</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667</v>
      </c>
      <c r="D426" s="381" t="s">
        <v>128</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868</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869</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214</v>
      </c>
      <c r="AG428" s="507"/>
      <c r="AH428" s="507"/>
    </row>
    <row r="429" spans="1:34" s="362" customFormat="1" ht="15.75">
      <c r="A429" s="585"/>
      <c r="B429" s="585"/>
      <c r="C429" s="167"/>
      <c r="D429" s="383" t="s">
        <v>870</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872</v>
      </c>
      <c r="AG429" s="507"/>
      <c r="AH429" s="507"/>
    </row>
    <row r="430" spans="1:34" s="362" customFormat="1" ht="31.5">
      <c r="A430" s="585"/>
      <c r="B430" s="585"/>
      <c r="C430" s="167"/>
      <c r="D430" s="383" t="s">
        <v>871</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873</v>
      </c>
      <c r="AG430" s="507"/>
      <c r="AH430" s="507"/>
    </row>
    <row r="431" spans="1:34" ht="47.25" hidden="1">
      <c r="A431" s="585"/>
      <c r="B431" s="585"/>
      <c r="C431" s="167" t="s">
        <v>289</v>
      </c>
      <c r="D431" s="228" t="s">
        <v>290</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291</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746</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747</v>
      </c>
      <c r="D434" s="225" t="s">
        <v>1071</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662</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34</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874</v>
      </c>
      <c r="AG436" s="507"/>
      <c r="AH436" s="507"/>
    </row>
    <row r="437" spans="1:34" s="369" customFormat="1" ht="87.75" customHeight="1">
      <c r="A437" s="585"/>
      <c r="B437" s="585"/>
      <c r="C437" s="537"/>
      <c r="D437" s="381" t="s">
        <v>1089</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876</v>
      </c>
      <c r="AG437" s="507"/>
      <c r="AH437" s="507"/>
    </row>
    <row r="438" spans="1:34" s="369" customFormat="1" ht="47.25">
      <c r="A438" s="585"/>
      <c r="B438" s="585"/>
      <c r="C438" s="537"/>
      <c r="D438" s="381" t="s">
        <v>1090</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875</v>
      </c>
      <c r="AG438" s="507"/>
      <c r="AH438" s="507"/>
    </row>
    <row r="439" spans="1:34" s="369" customFormat="1" ht="31.5">
      <c r="A439" s="585"/>
      <c r="B439" s="585"/>
      <c r="C439" s="537"/>
      <c r="D439" s="382" t="s">
        <v>1091</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877</v>
      </c>
      <c r="AG439" s="507"/>
      <c r="AH439" s="507"/>
    </row>
    <row r="440" spans="1:34" s="369" customFormat="1" ht="31.5">
      <c r="A440" s="585"/>
      <c r="B440" s="585"/>
      <c r="C440" s="537"/>
      <c r="D440" s="382" t="s">
        <v>694</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878</v>
      </c>
      <c r="AG440" s="507"/>
      <c r="AH440" s="507"/>
    </row>
    <row r="441" spans="1:34" s="369" customFormat="1" ht="51" customHeight="1">
      <c r="A441" s="585"/>
      <c r="B441" s="585"/>
      <c r="C441" s="537"/>
      <c r="D441" s="381" t="s">
        <v>695</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696</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750</v>
      </c>
      <c r="AG442" s="507"/>
      <c r="AH442" s="507"/>
    </row>
    <row r="443" spans="1:34" s="369" customFormat="1" ht="31.5">
      <c r="A443" s="648"/>
      <c r="B443" s="648"/>
      <c r="C443" s="538"/>
      <c r="D443" s="381" t="s">
        <v>697</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879</v>
      </c>
      <c r="AG443" s="507"/>
      <c r="AH443" s="507"/>
    </row>
    <row r="444" spans="1:34" s="369" customFormat="1" ht="31.5">
      <c r="A444" s="644"/>
      <c r="B444" s="644"/>
      <c r="C444" s="205"/>
      <c r="D444" s="382" t="s">
        <v>105</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880</v>
      </c>
      <c r="AG444" s="507"/>
      <c r="AH444" s="507"/>
    </row>
    <row r="445" spans="1:34" s="369" customFormat="1" ht="15.75">
      <c r="A445" s="586">
        <v>250404</v>
      </c>
      <c r="B445" s="586" t="s">
        <v>1683</v>
      </c>
      <c r="C445" s="205"/>
      <c r="D445" s="530" t="s">
        <v>961</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c r="AC445" s="503"/>
      <c r="AD445" s="512"/>
      <c r="AE445" s="507"/>
      <c r="AF445" s="507"/>
      <c r="AG445" s="507"/>
      <c r="AH445" s="507"/>
    </row>
    <row r="446" spans="1:34" s="369" customFormat="1" ht="15.75">
      <c r="A446" s="605"/>
      <c r="B446" s="605"/>
      <c r="C446" s="205"/>
      <c r="D446" s="528" t="s">
        <v>767</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122</v>
      </c>
      <c r="B448" s="534" t="s">
        <v>298</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7530250.1</v>
      </c>
      <c r="AA448" s="407">
        <f t="shared" si="52"/>
        <v>6366805.1</v>
      </c>
      <c r="AC448" s="499"/>
      <c r="AD448" s="512"/>
      <c r="AE448" s="507"/>
      <c r="AF448" s="507"/>
      <c r="AG448" s="507"/>
      <c r="AH448" s="507"/>
    </row>
    <row r="449" spans="1:62" s="28" customFormat="1" ht="20.25" customHeight="1" hidden="1">
      <c r="A449" s="593" t="s">
        <v>1216</v>
      </c>
      <c r="B449" s="595" t="s">
        <v>248</v>
      </c>
      <c r="C449" s="195"/>
      <c r="D449" s="136" t="s">
        <v>961</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351</v>
      </c>
      <c r="D450" s="141" t="s">
        <v>352</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1747</v>
      </c>
      <c r="B451" s="235" t="s">
        <v>299</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7272405.7</v>
      </c>
      <c r="AA451" s="407">
        <f t="shared" si="52"/>
        <v>6366805.1</v>
      </c>
      <c r="AC451" s="59"/>
      <c r="AD451" s="514"/>
      <c r="AE451" s="509"/>
      <c r="AF451" s="509"/>
      <c r="AG451" s="509"/>
      <c r="AH451" s="509"/>
    </row>
    <row r="452" spans="1:62" s="54" customFormat="1" ht="20.25" customHeight="1">
      <c r="A452" s="597" t="s">
        <v>733</v>
      </c>
      <c r="B452" s="584" t="s">
        <v>300</v>
      </c>
      <c r="C452" s="195"/>
      <c r="D452" s="216" t="s">
        <v>961</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3457914.87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301</v>
      </c>
      <c r="D453" s="208" t="s">
        <v>1200</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1201</v>
      </c>
      <c r="D454" s="217" t="s">
        <v>1202</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1203</v>
      </c>
      <c r="D455" s="217" t="s">
        <v>1204</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1422</v>
      </c>
      <c r="AG455" s="508"/>
      <c r="AH455" s="508"/>
    </row>
    <row r="456" spans="1:34" ht="15.75">
      <c r="A456" s="598"/>
      <c r="B456" s="585"/>
      <c r="C456" s="167"/>
      <c r="D456" s="217" t="s">
        <v>1535</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1723</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1423</v>
      </c>
    </row>
    <row r="458" spans="1:34" ht="15.75">
      <c r="A458" s="598"/>
      <c r="B458" s="585"/>
      <c r="C458" s="167"/>
      <c r="D458" s="251" t="s">
        <v>1721</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1722</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1536</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1423</v>
      </c>
    </row>
    <row r="461" spans="1:34" ht="31.5">
      <c r="A461" s="598"/>
      <c r="B461" s="585"/>
      <c r="C461" s="167"/>
      <c r="D461" s="217" t="s">
        <v>1537</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1424</v>
      </c>
      <c r="AG461" s="508"/>
      <c r="AH461" s="508"/>
    </row>
    <row r="462" spans="1:34" ht="31.5">
      <c r="A462" s="598"/>
      <c r="B462" s="585"/>
      <c r="C462" s="167" t="s">
        <v>1205</v>
      </c>
      <c r="D462" s="217" t="s">
        <v>956</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1425</v>
      </c>
      <c r="AG462" s="508"/>
      <c r="AH462" s="508"/>
    </row>
    <row r="463" spans="1:34" ht="15.75" customHeight="1" hidden="1">
      <c r="A463" s="598"/>
      <c r="B463" s="585"/>
      <c r="C463" s="167"/>
      <c r="D463" s="240" t="s">
        <v>1721</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1722</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1723</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1724</v>
      </c>
      <c r="D466" s="217" t="s">
        <v>1725</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1426</v>
      </c>
      <c r="AG466" s="508"/>
      <c r="AH466" s="508"/>
    </row>
    <row r="467" spans="1:34" ht="51">
      <c r="A467" s="598"/>
      <c r="B467" s="585"/>
      <c r="C467" s="167" t="s">
        <v>1726</v>
      </c>
      <c r="D467" s="217" t="s">
        <v>1727</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1427</v>
      </c>
      <c r="AG467" s="508"/>
      <c r="AH467" s="508"/>
    </row>
    <row r="468" spans="1:34" ht="15.75">
      <c r="A468" s="598"/>
      <c r="B468" s="585"/>
      <c r="C468" s="167"/>
      <c r="D468" s="78" t="s">
        <v>774</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t="shared" si="52"/>
        <v>120000</v>
      </c>
      <c r="AC468" s="499"/>
      <c r="AD468" s="513">
        <v>120000</v>
      </c>
      <c r="AE468" s="508"/>
      <c r="AF468" s="508"/>
      <c r="AG468" s="508"/>
      <c r="AH468" s="507" t="s">
        <v>1428</v>
      </c>
    </row>
    <row r="469" spans="1:34" ht="31.5">
      <c r="A469" s="598"/>
      <c r="B469" s="585"/>
      <c r="C469" s="167"/>
      <c r="D469" s="242" t="s">
        <v>573</v>
      </c>
      <c r="E469" s="142"/>
      <c r="F469" s="143"/>
      <c r="G469" s="142"/>
      <c r="H469" s="417"/>
      <c r="I469" s="243">
        <f>SUM(I470:I476)</f>
        <v>2500000</v>
      </c>
      <c r="J469" s="371">
        <f>SUM(J470:J476)</f>
        <v>0</v>
      </c>
      <c r="K469" s="371">
        <f>SUM(K470:K476)</f>
        <v>0</v>
      </c>
      <c r="L469" s="243">
        <f>SUM(L470:L476)</f>
        <v>2500000</v>
      </c>
      <c r="M469" s="243">
        <f aca="true" t="shared" si="62" ref="M469:Y469">SUM(M470:M476)</f>
        <v>0</v>
      </c>
      <c r="N469" s="243">
        <f t="shared" si="62"/>
        <v>0</v>
      </c>
      <c r="O469" s="243">
        <f t="shared" si="62"/>
        <v>0</v>
      </c>
      <c r="P469" s="243">
        <f t="shared" si="62"/>
        <v>0</v>
      </c>
      <c r="Q469" s="243">
        <f t="shared" si="62"/>
        <v>0</v>
      </c>
      <c r="R469" s="243">
        <f t="shared" si="62"/>
        <v>0</v>
      </c>
      <c r="S469" s="243">
        <f t="shared" si="62"/>
        <v>0</v>
      </c>
      <c r="T469" s="243">
        <f t="shared" si="62"/>
        <v>0</v>
      </c>
      <c r="U469" s="243">
        <f t="shared" si="62"/>
        <v>850000</v>
      </c>
      <c r="V469" s="243">
        <f t="shared" si="62"/>
        <v>1650000</v>
      </c>
      <c r="W469" s="243">
        <f t="shared" si="62"/>
        <v>0</v>
      </c>
      <c r="X469" s="243">
        <f t="shared" si="62"/>
        <v>0</v>
      </c>
      <c r="Y469" s="243">
        <f t="shared" si="62"/>
        <v>0</v>
      </c>
      <c r="Z469" s="407"/>
      <c r="AA469" s="407">
        <f t="shared" si="52"/>
        <v>2500000</v>
      </c>
      <c r="AC469" s="499"/>
      <c r="AD469" s="513"/>
      <c r="AE469" s="508"/>
      <c r="AF469" s="508"/>
      <c r="AG469" s="508"/>
      <c r="AH469" s="508"/>
    </row>
    <row r="470" spans="1:34" s="64" customFormat="1" ht="15.75">
      <c r="A470" s="598"/>
      <c r="B470" s="585"/>
      <c r="C470" s="244"/>
      <c r="D470" s="349" t="s">
        <v>771</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52"/>
        <v>1500000</v>
      </c>
      <c r="AC470" s="500"/>
      <c r="AD470" s="516">
        <v>1500000</v>
      </c>
      <c r="AE470" s="510"/>
      <c r="AF470" s="510"/>
      <c r="AG470" s="510"/>
      <c r="AH470" s="635" t="s">
        <v>1423</v>
      </c>
    </row>
    <row r="471" spans="1:34" s="64" customFormat="1" ht="15.75">
      <c r="A471" s="598"/>
      <c r="B471" s="585"/>
      <c r="C471" s="244"/>
      <c r="D471" s="349" t="s">
        <v>575</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52"/>
        <v>150000</v>
      </c>
      <c r="AC471" s="500"/>
      <c r="AD471" s="516">
        <v>150000</v>
      </c>
      <c r="AE471" s="510"/>
      <c r="AF471" s="510"/>
      <c r="AG471" s="510"/>
      <c r="AH471" s="636"/>
    </row>
    <row r="472" spans="1:34" s="64" customFormat="1" ht="15.75">
      <c r="A472" s="598"/>
      <c r="B472" s="585"/>
      <c r="C472" s="244"/>
      <c r="D472" s="349" t="s">
        <v>576</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52"/>
        <v>100000</v>
      </c>
      <c r="AC472" s="500"/>
      <c r="AD472" s="516">
        <v>100000</v>
      </c>
      <c r="AE472" s="510"/>
      <c r="AF472" s="510"/>
      <c r="AG472" s="510"/>
      <c r="AH472" s="636"/>
    </row>
    <row r="473" spans="1:34" s="64" customFormat="1" ht="15.75">
      <c r="A473" s="598"/>
      <c r="B473" s="585"/>
      <c r="C473" s="244"/>
      <c r="D473" s="349" t="s">
        <v>577</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52"/>
        <v>220000</v>
      </c>
      <c r="AC473" s="500"/>
      <c r="AD473" s="516">
        <v>220000</v>
      </c>
      <c r="AE473" s="510"/>
      <c r="AF473" s="510"/>
      <c r="AG473" s="510"/>
      <c r="AH473" s="636"/>
    </row>
    <row r="474" spans="1:34" s="64" customFormat="1" ht="15.75">
      <c r="A474" s="598"/>
      <c r="B474" s="585"/>
      <c r="C474" s="244"/>
      <c r="D474" s="349" t="s">
        <v>952</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aca="true" t="shared" si="63" ref="AA474:AA537">N474+O474+P474+Q474+R474+S474+T474+U474+V474-Z474</f>
        <v>230000</v>
      </c>
      <c r="AC474" s="500"/>
      <c r="AD474" s="516">
        <v>230000</v>
      </c>
      <c r="AE474" s="510"/>
      <c r="AF474" s="510"/>
      <c r="AG474" s="510"/>
      <c r="AH474" s="636"/>
    </row>
    <row r="475" spans="1:34" s="64" customFormat="1" ht="15.75">
      <c r="A475" s="598"/>
      <c r="B475" s="585"/>
      <c r="C475" s="244"/>
      <c r="D475" s="349" t="s">
        <v>953</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3"/>
        <v>200000</v>
      </c>
      <c r="AC475" s="500"/>
      <c r="AD475" s="516">
        <v>200000</v>
      </c>
      <c r="AE475" s="510"/>
      <c r="AF475" s="510"/>
      <c r="AG475" s="510"/>
      <c r="AH475" s="636"/>
    </row>
    <row r="476" spans="1:34" s="64" customFormat="1" ht="15.75">
      <c r="A476" s="598"/>
      <c r="B476" s="585"/>
      <c r="C476" s="244"/>
      <c r="D476" s="349" t="s">
        <v>954</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3"/>
        <v>100000</v>
      </c>
      <c r="AC476" s="500"/>
      <c r="AD476" s="516">
        <v>100000</v>
      </c>
      <c r="AE476" s="510"/>
      <c r="AF476" s="510"/>
      <c r="AG476" s="510"/>
      <c r="AH476" s="637"/>
    </row>
    <row r="477" spans="1:34" ht="47.25">
      <c r="A477" s="598"/>
      <c r="B477" s="585"/>
      <c r="C477" s="167"/>
      <c r="D477" s="13" t="s">
        <v>772</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3"/>
        <v>60800</v>
      </c>
      <c r="AC477" s="499"/>
      <c r="AD477" s="513"/>
      <c r="AE477" s="508"/>
      <c r="AF477" s="508"/>
      <c r="AG477" s="508"/>
      <c r="AH477" s="508"/>
    </row>
    <row r="478" spans="1:34" s="64" customFormat="1" ht="15.75">
      <c r="A478" s="598"/>
      <c r="B478" s="585"/>
      <c r="C478" s="244"/>
      <c r="D478" s="350" t="s">
        <v>1075</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3"/>
        <v>14400</v>
      </c>
      <c r="AC478" s="500"/>
      <c r="AD478" s="516">
        <v>14400</v>
      </c>
      <c r="AE478" s="510"/>
      <c r="AF478" s="510"/>
      <c r="AG478" s="510"/>
      <c r="AH478" s="635" t="s">
        <v>1423</v>
      </c>
    </row>
    <row r="479" spans="1:34" s="64" customFormat="1" ht="31.5">
      <c r="A479" s="598"/>
      <c r="B479" s="585"/>
      <c r="C479" s="244"/>
      <c r="D479" s="346" t="s">
        <v>955</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3"/>
        <v>12000</v>
      </c>
      <c r="AC479" s="500"/>
      <c r="AD479" s="516">
        <v>12000</v>
      </c>
      <c r="AE479" s="510"/>
      <c r="AF479" s="510"/>
      <c r="AG479" s="510"/>
      <c r="AH479" s="636"/>
    </row>
    <row r="480" spans="1:34" s="64" customFormat="1" ht="31.5">
      <c r="A480" s="598"/>
      <c r="B480" s="585"/>
      <c r="C480" s="244"/>
      <c r="D480" s="346" t="s">
        <v>1199</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3"/>
        <v>12000</v>
      </c>
      <c r="AC480" s="500"/>
      <c r="AD480" s="516">
        <v>12000</v>
      </c>
      <c r="AE480" s="510"/>
      <c r="AF480" s="510"/>
      <c r="AG480" s="510"/>
      <c r="AH480" s="636"/>
    </row>
    <row r="481" spans="1:34" s="64" customFormat="1" ht="15.75">
      <c r="A481" s="598"/>
      <c r="B481" s="585"/>
      <c r="C481" s="244"/>
      <c r="D481" s="346" t="s">
        <v>1076</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3"/>
        <v>4000</v>
      </c>
      <c r="AC481" s="500"/>
      <c r="AD481" s="516">
        <v>4000</v>
      </c>
      <c r="AE481" s="510"/>
      <c r="AF481" s="510"/>
      <c r="AG481" s="510"/>
      <c r="AH481" s="636"/>
    </row>
    <row r="482" spans="1:34" s="64" customFormat="1" ht="15.75">
      <c r="A482" s="598"/>
      <c r="B482" s="585"/>
      <c r="C482" s="244"/>
      <c r="D482" s="346" t="s">
        <v>773</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3"/>
        <v>10900</v>
      </c>
      <c r="AC482" s="500"/>
      <c r="AD482" s="516">
        <v>10900</v>
      </c>
      <c r="AE482" s="510"/>
      <c r="AF482" s="510"/>
      <c r="AG482" s="510"/>
      <c r="AH482" s="636"/>
    </row>
    <row r="483" spans="1:34" s="64" customFormat="1" ht="15.75">
      <c r="A483" s="598"/>
      <c r="B483" s="585"/>
      <c r="C483" s="244"/>
      <c r="D483" s="346" t="s">
        <v>1077</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3"/>
        <v>7500</v>
      </c>
      <c r="AC483" s="500"/>
      <c r="AD483" s="516">
        <v>7500</v>
      </c>
      <c r="AE483" s="510"/>
      <c r="AF483" s="510"/>
      <c r="AG483" s="510"/>
      <c r="AH483" s="637"/>
    </row>
    <row r="484" spans="1:34" ht="69.75" customHeight="1">
      <c r="A484" s="598"/>
      <c r="B484" s="585"/>
      <c r="C484" s="167"/>
      <c r="D484" s="13" t="s">
        <v>775</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3"/>
        <v>73482.73</v>
      </c>
      <c r="AC484" s="499"/>
      <c r="AD484" s="513">
        <v>100000</v>
      </c>
      <c r="AE484" s="508">
        <v>99920</v>
      </c>
      <c r="AF484" s="507" t="s">
        <v>1429</v>
      </c>
      <c r="AG484" s="507" t="s">
        <v>1430</v>
      </c>
      <c r="AH484" s="507" t="s">
        <v>1431</v>
      </c>
    </row>
    <row r="485" spans="1:34" ht="31.5">
      <c r="A485" s="598"/>
      <c r="B485" s="585"/>
      <c r="C485" s="167"/>
      <c r="D485" s="13" t="s">
        <v>777</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3"/>
        <v>53783.2</v>
      </c>
      <c r="AC485" s="499"/>
      <c r="AD485" s="513">
        <v>53783.2</v>
      </c>
      <c r="AE485" s="508">
        <v>53783.2</v>
      </c>
      <c r="AF485" s="508"/>
      <c r="AG485" s="507" t="s">
        <v>1432</v>
      </c>
      <c r="AH485" s="507" t="s">
        <v>1431</v>
      </c>
    </row>
    <row r="486" spans="1:34" ht="45.75" customHeight="1">
      <c r="A486" s="598"/>
      <c r="B486" s="585"/>
      <c r="C486" s="167"/>
      <c r="D486" s="13" t="s">
        <v>776</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3"/>
        <v>0</v>
      </c>
      <c r="AC486" s="499"/>
      <c r="AD486" s="513">
        <v>97708</v>
      </c>
      <c r="AE486" s="508">
        <v>97708</v>
      </c>
      <c r="AF486" s="507" t="s">
        <v>1433</v>
      </c>
      <c r="AG486" s="507" t="s">
        <v>1430</v>
      </c>
      <c r="AH486" s="507" t="s">
        <v>1431</v>
      </c>
    </row>
    <row r="487" spans="1:34" ht="31.5">
      <c r="A487" s="598"/>
      <c r="B487" s="585"/>
      <c r="C487" s="167"/>
      <c r="D487" s="13" t="s">
        <v>2035</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3"/>
        <v>73562.74</v>
      </c>
      <c r="AC487" s="499"/>
      <c r="AD487" s="513">
        <v>81810</v>
      </c>
      <c r="AE487" s="508"/>
      <c r="AF487" s="507" t="s">
        <v>1434</v>
      </c>
      <c r="AG487" s="508"/>
      <c r="AH487" s="508" t="s">
        <v>1431</v>
      </c>
    </row>
    <row r="488" spans="1:34" ht="31.5">
      <c r="A488" s="598"/>
      <c r="B488" s="585"/>
      <c r="C488" s="167"/>
      <c r="D488" s="13" t="s">
        <v>15</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3"/>
        <v>10501.54</v>
      </c>
      <c r="AC488" s="499"/>
      <c r="AD488" s="513">
        <v>58133.6</v>
      </c>
      <c r="AE488" s="508">
        <v>58133.6</v>
      </c>
      <c r="AF488" s="507" t="s">
        <v>1435</v>
      </c>
      <c r="AG488" s="507" t="s">
        <v>1430</v>
      </c>
      <c r="AH488" s="508" t="s">
        <v>1431</v>
      </c>
    </row>
    <row r="489" spans="1:34" ht="38.25">
      <c r="A489" s="598"/>
      <c r="B489" s="585"/>
      <c r="C489" s="167"/>
      <c r="D489" s="248" t="s">
        <v>2038</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3"/>
        <v>374066.46</v>
      </c>
      <c r="AC489" s="499"/>
      <c r="AD489" s="513">
        <v>1837410</v>
      </c>
      <c r="AE489" s="508">
        <v>1837410</v>
      </c>
      <c r="AF489" s="507" t="s">
        <v>1436</v>
      </c>
      <c r="AG489" s="507" t="s">
        <v>1437</v>
      </c>
      <c r="AH489" s="507" t="s">
        <v>1438</v>
      </c>
    </row>
    <row r="490" spans="1:34" ht="31.5">
      <c r="A490" s="598"/>
      <c r="B490" s="585"/>
      <c r="C490" s="167"/>
      <c r="D490" s="13" t="s">
        <v>2039</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3"/>
        <v>14915</v>
      </c>
      <c r="AC490" s="499"/>
      <c r="AD490" s="513">
        <v>380000</v>
      </c>
      <c r="AE490" s="508">
        <v>379219</v>
      </c>
      <c r="AF490" s="507" t="s">
        <v>1439</v>
      </c>
      <c r="AG490" s="507" t="s">
        <v>1430</v>
      </c>
      <c r="AH490" s="507" t="s">
        <v>1431</v>
      </c>
    </row>
    <row r="491" spans="1:34" ht="31.5">
      <c r="A491" s="601"/>
      <c r="B491" s="563"/>
      <c r="C491" s="167"/>
      <c r="D491" s="13" t="s">
        <v>1845</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3"/>
        <v>0</v>
      </c>
      <c r="AC491" s="499"/>
      <c r="AD491" s="513">
        <v>257000</v>
      </c>
      <c r="AE491" s="508">
        <v>257000</v>
      </c>
      <c r="AF491" s="507" t="s">
        <v>1440</v>
      </c>
      <c r="AG491" s="507" t="s">
        <v>1430</v>
      </c>
      <c r="AH491" s="508" t="s">
        <v>1431</v>
      </c>
    </row>
    <row r="492" spans="1:34" s="30" customFormat="1" ht="15.75">
      <c r="A492" s="597" t="s">
        <v>734</v>
      </c>
      <c r="B492" s="584"/>
      <c r="C492" s="227"/>
      <c r="D492" s="249" t="s">
        <v>961</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3"/>
        <v>2832.37</v>
      </c>
      <c r="AC492" s="59"/>
      <c r="AD492" s="514"/>
      <c r="AE492" s="509"/>
      <c r="AF492" s="509"/>
      <c r="AG492" s="509"/>
      <c r="AH492" s="509"/>
    </row>
    <row r="493" spans="1:34" s="45" customFormat="1" ht="47.25" hidden="1">
      <c r="A493" s="598"/>
      <c r="B493" s="585"/>
      <c r="C493" s="167"/>
      <c r="D493" s="13" t="s">
        <v>279</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3"/>
        <v>0</v>
      </c>
      <c r="AC493" s="499"/>
      <c r="AD493" s="513"/>
      <c r="AE493" s="508"/>
      <c r="AF493" s="508"/>
      <c r="AG493" s="508"/>
      <c r="AH493" s="508"/>
    </row>
    <row r="494" spans="1:34" s="45" customFormat="1" ht="31.5">
      <c r="A494" s="598"/>
      <c r="B494" s="585"/>
      <c r="C494" s="167"/>
      <c r="D494" s="13" t="s">
        <v>1534</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3"/>
        <v>0</v>
      </c>
      <c r="AC494" s="499"/>
      <c r="AD494" s="513">
        <v>92800</v>
      </c>
      <c r="AE494" s="508"/>
      <c r="AF494" s="508"/>
      <c r="AG494" s="508"/>
      <c r="AH494" s="507" t="s">
        <v>1428</v>
      </c>
    </row>
    <row r="495" spans="1:34" s="45" customFormat="1" ht="47.25">
      <c r="A495" s="601"/>
      <c r="B495" s="563"/>
      <c r="C495" s="167"/>
      <c r="D495" s="13" t="s">
        <v>1504</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3"/>
        <v>2832.37</v>
      </c>
      <c r="AC495" s="499"/>
      <c r="AD495" s="513">
        <v>28910</v>
      </c>
      <c r="AE495" s="508">
        <v>25681.63</v>
      </c>
      <c r="AF495" s="507" t="s">
        <v>1441</v>
      </c>
      <c r="AG495" s="508"/>
      <c r="AH495" s="508" t="s">
        <v>1431</v>
      </c>
    </row>
    <row r="496" spans="1:62" s="54" customFormat="1" ht="15.75" customHeight="1">
      <c r="A496" s="597" t="s">
        <v>362</v>
      </c>
      <c r="B496" s="584" t="s">
        <v>622</v>
      </c>
      <c r="C496" s="195"/>
      <c r="D496" s="216" t="s">
        <v>961</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5913495.95</v>
      </c>
      <c r="AA496" s="407">
        <f t="shared" si="63"/>
        <v>2878557.86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1577</v>
      </c>
      <c r="D497" s="217" t="s">
        <v>1300</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3"/>
        <v>0</v>
      </c>
      <c r="AC497" s="499"/>
      <c r="AD497" s="513"/>
      <c r="AE497" s="508"/>
      <c r="AF497" s="508"/>
      <c r="AG497" s="508"/>
      <c r="AH497" s="508"/>
    </row>
    <row r="498" spans="1:34" ht="47.25">
      <c r="A498" s="598"/>
      <c r="B498" s="585"/>
      <c r="C498" s="218" t="s">
        <v>1301</v>
      </c>
      <c r="D498" s="217" t="s">
        <v>1302</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3"/>
        <v>0</v>
      </c>
      <c r="AC498" s="499"/>
      <c r="AD498" s="513">
        <v>1500000</v>
      </c>
      <c r="AE498" s="508">
        <v>1500000</v>
      </c>
      <c r="AF498" s="507" t="s">
        <v>1442</v>
      </c>
      <c r="AG498" s="508"/>
      <c r="AH498" s="508"/>
    </row>
    <row r="499" spans="1:34" ht="31.5" customHeight="1" hidden="1">
      <c r="A499" s="598"/>
      <c r="B499" s="585"/>
      <c r="C499" s="218" t="s">
        <v>1303</v>
      </c>
      <c r="D499" s="217" t="s">
        <v>359</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3"/>
        <v>0</v>
      </c>
      <c r="AC499" s="499"/>
      <c r="AD499" s="513"/>
      <c r="AE499" s="508"/>
      <c r="AF499" s="508"/>
      <c r="AG499" s="508"/>
      <c r="AH499" s="508"/>
    </row>
    <row r="500" spans="1:34" ht="31.5" customHeight="1" hidden="1">
      <c r="A500" s="598"/>
      <c r="B500" s="585"/>
      <c r="C500" s="218" t="s">
        <v>1146</v>
      </c>
      <c r="D500" s="217" t="s">
        <v>385</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3"/>
        <v>0</v>
      </c>
      <c r="AC500" s="499"/>
      <c r="AD500" s="513"/>
      <c r="AE500" s="508"/>
      <c r="AF500" s="508"/>
      <c r="AG500" s="508"/>
      <c r="AH500" s="508"/>
    </row>
    <row r="501" spans="1:34" ht="31.5" customHeight="1">
      <c r="A501" s="598"/>
      <c r="B501" s="585"/>
      <c r="C501" s="218"/>
      <c r="D501" s="217" t="s">
        <v>1535</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3"/>
        <v>0</v>
      </c>
      <c r="AC501" s="499"/>
      <c r="AD501" s="513"/>
      <c r="AE501" s="508"/>
      <c r="AF501" s="508"/>
      <c r="AG501" s="508"/>
      <c r="AH501" s="508"/>
    </row>
    <row r="502" spans="1:34" ht="31.5" customHeight="1">
      <c r="A502" s="598"/>
      <c r="B502" s="585"/>
      <c r="C502" s="218"/>
      <c r="D502" s="251" t="s">
        <v>286</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3"/>
        <v>0</v>
      </c>
      <c r="AC502" s="499"/>
      <c r="AD502" s="513">
        <v>7000</v>
      </c>
      <c r="AE502" s="508"/>
      <c r="AF502" s="508"/>
      <c r="AG502" s="508"/>
      <c r="AH502" s="633" t="s">
        <v>1428</v>
      </c>
    </row>
    <row r="503" spans="1:34" ht="31.5" customHeight="1">
      <c r="A503" s="598"/>
      <c r="B503" s="585"/>
      <c r="C503" s="218"/>
      <c r="D503" s="251" t="s">
        <v>1505</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3"/>
        <v>0</v>
      </c>
      <c r="AC503" s="499"/>
      <c r="AD503" s="513">
        <v>7000</v>
      </c>
      <c r="AE503" s="508"/>
      <c r="AF503" s="508"/>
      <c r="AG503" s="508"/>
      <c r="AH503" s="638"/>
    </row>
    <row r="504" spans="1:34" ht="31.5" customHeight="1">
      <c r="A504" s="598"/>
      <c r="B504" s="585"/>
      <c r="C504" s="218"/>
      <c r="D504" s="251" t="s">
        <v>615</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3"/>
        <v>0</v>
      </c>
      <c r="AC504" s="499"/>
      <c r="AD504" s="513">
        <v>7000</v>
      </c>
      <c r="AE504" s="508"/>
      <c r="AF504" s="508"/>
      <c r="AG504" s="508"/>
      <c r="AH504" s="639"/>
    </row>
    <row r="505" spans="1:34" ht="47.25">
      <c r="A505" s="598"/>
      <c r="B505" s="585"/>
      <c r="C505" s="218" t="s">
        <v>386</v>
      </c>
      <c r="D505" s="217" t="s">
        <v>1980</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3"/>
        <v>0</v>
      </c>
      <c r="AC505" s="499"/>
      <c r="AD505" s="513">
        <v>56439</v>
      </c>
      <c r="AE505" s="508">
        <v>56439</v>
      </c>
      <c r="AF505" s="507" t="s">
        <v>1840</v>
      </c>
      <c r="AG505" s="508"/>
      <c r="AH505" s="508"/>
    </row>
    <row r="506" spans="1:34" ht="31.5" customHeight="1" hidden="1">
      <c r="A506" s="598"/>
      <c r="B506" s="585"/>
      <c r="C506" s="218" t="s">
        <v>689</v>
      </c>
      <c r="D506" s="217" t="s">
        <v>690</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3"/>
        <v>0</v>
      </c>
      <c r="AC506" s="499"/>
      <c r="AD506" s="513"/>
      <c r="AE506" s="508"/>
      <c r="AF506" s="508"/>
      <c r="AG506" s="508"/>
      <c r="AH506" s="508"/>
    </row>
    <row r="507" spans="1:34" ht="31.5" customHeight="1" hidden="1">
      <c r="A507" s="598"/>
      <c r="B507" s="585"/>
      <c r="C507" s="218" t="s">
        <v>691</v>
      </c>
      <c r="D507" s="217" t="s">
        <v>692</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3"/>
        <v>0</v>
      </c>
      <c r="AC507" s="499"/>
      <c r="AD507" s="513"/>
      <c r="AE507" s="508"/>
      <c r="AF507" s="508"/>
      <c r="AG507" s="508"/>
      <c r="AH507" s="508"/>
    </row>
    <row r="508" spans="1:34" ht="47.25" customHeight="1" hidden="1">
      <c r="A508" s="598"/>
      <c r="B508" s="585"/>
      <c r="C508" s="167" t="s">
        <v>693</v>
      </c>
      <c r="D508" s="217" t="s">
        <v>1377</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3"/>
        <v>0</v>
      </c>
      <c r="AC508" s="499"/>
      <c r="AD508" s="513"/>
      <c r="AE508" s="508"/>
      <c r="AF508" s="508"/>
      <c r="AG508" s="508"/>
      <c r="AH508" s="508"/>
    </row>
    <row r="509" spans="1:34" ht="47.25">
      <c r="A509" s="598"/>
      <c r="B509" s="585"/>
      <c r="C509" s="167" t="s">
        <v>1378</v>
      </c>
      <c r="D509" s="217" t="s">
        <v>1379</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3"/>
        <v>0</v>
      </c>
      <c r="AC509" s="499"/>
      <c r="AD509" s="513">
        <v>129478</v>
      </c>
      <c r="AE509" s="508">
        <v>129478</v>
      </c>
      <c r="AF509" s="507" t="s">
        <v>831</v>
      </c>
      <c r="AG509" s="508"/>
      <c r="AH509" s="508"/>
    </row>
    <row r="510" spans="1:34" ht="31.5" customHeight="1" hidden="1">
      <c r="A510" s="598"/>
      <c r="B510" s="585"/>
      <c r="C510" s="167" t="s">
        <v>1295</v>
      </c>
      <c r="D510" s="217" t="s">
        <v>316</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3"/>
        <v>0</v>
      </c>
      <c r="AC510" s="499"/>
      <c r="AD510" s="513"/>
      <c r="AE510" s="508"/>
      <c r="AF510" s="508"/>
      <c r="AG510" s="508"/>
      <c r="AH510" s="508"/>
    </row>
    <row r="511" spans="1:34" ht="31.5" customHeight="1" hidden="1">
      <c r="A511" s="598"/>
      <c r="B511" s="585"/>
      <c r="C511" s="167" t="s">
        <v>317</v>
      </c>
      <c r="D511" s="217" t="s">
        <v>318</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3"/>
        <v>0</v>
      </c>
      <c r="AC511" s="499"/>
      <c r="AD511" s="513"/>
      <c r="AE511" s="508"/>
      <c r="AF511" s="508"/>
      <c r="AG511" s="508"/>
      <c r="AH511" s="508"/>
    </row>
    <row r="512" spans="1:34" ht="31.5" customHeight="1" hidden="1">
      <c r="A512" s="598"/>
      <c r="B512" s="585"/>
      <c r="C512" s="167" t="s">
        <v>319</v>
      </c>
      <c r="D512" s="217" t="s">
        <v>320</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3"/>
        <v>0</v>
      </c>
      <c r="AC512" s="499"/>
      <c r="AD512" s="513"/>
      <c r="AE512" s="508"/>
      <c r="AF512" s="508"/>
      <c r="AG512" s="508"/>
      <c r="AH512" s="508"/>
    </row>
    <row r="513" spans="1:34" ht="15.75" customHeight="1" hidden="1">
      <c r="A513" s="598"/>
      <c r="B513" s="585"/>
      <c r="C513" s="536" t="s">
        <v>321</v>
      </c>
      <c r="D513" s="141" t="s">
        <v>130</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3"/>
        <v>0</v>
      </c>
      <c r="AC513" s="499"/>
      <c r="AD513" s="513"/>
      <c r="AE513" s="508"/>
      <c r="AF513" s="508"/>
      <c r="AG513" s="508"/>
      <c r="AH513" s="508"/>
    </row>
    <row r="514" spans="1:34" ht="15.75" customHeight="1" hidden="1">
      <c r="A514" s="598"/>
      <c r="B514" s="585"/>
      <c r="C514" s="537"/>
      <c r="D514" s="198" t="s">
        <v>131</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3"/>
        <v>0</v>
      </c>
      <c r="AC514" s="499"/>
      <c r="AD514" s="513"/>
      <c r="AE514" s="508"/>
      <c r="AF514" s="508"/>
      <c r="AG514" s="508"/>
      <c r="AH514" s="508"/>
    </row>
    <row r="515" spans="1:34" ht="15.75" customHeight="1" hidden="1">
      <c r="A515" s="598"/>
      <c r="B515" s="585"/>
      <c r="C515" s="538"/>
      <c r="D515" s="198" t="s">
        <v>946</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3"/>
        <v>0</v>
      </c>
      <c r="AC515" s="499"/>
      <c r="AD515" s="513"/>
      <c r="AE515" s="508"/>
      <c r="AF515" s="508"/>
      <c r="AG515" s="508"/>
      <c r="AH515" s="508"/>
    </row>
    <row r="516" spans="1:34" ht="31.5" customHeight="1" hidden="1">
      <c r="A516" s="598"/>
      <c r="B516" s="585"/>
      <c r="C516" s="167" t="s">
        <v>947</v>
      </c>
      <c r="D516" s="141" t="s">
        <v>374</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3"/>
        <v>0</v>
      </c>
      <c r="AC516" s="499"/>
      <c r="AD516" s="513"/>
      <c r="AE516" s="508"/>
      <c r="AF516" s="508"/>
      <c r="AG516" s="508"/>
      <c r="AH516" s="508"/>
    </row>
    <row r="517" spans="1:34" ht="47.25" customHeight="1" hidden="1">
      <c r="A517" s="598"/>
      <c r="B517" s="585"/>
      <c r="C517" s="167" t="s">
        <v>375</v>
      </c>
      <c r="D517" s="217" t="s">
        <v>139</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3"/>
        <v>0</v>
      </c>
      <c r="AC517" s="499"/>
      <c r="AD517" s="513"/>
      <c r="AE517" s="508"/>
      <c r="AF517" s="508"/>
      <c r="AG517" s="508"/>
      <c r="AH517" s="508"/>
    </row>
    <row r="518" spans="1:34" ht="31.5" hidden="1">
      <c r="A518" s="598"/>
      <c r="B518" s="585"/>
      <c r="C518" s="536" t="s">
        <v>140</v>
      </c>
      <c r="D518" s="217" t="s">
        <v>141</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3"/>
        <v>0</v>
      </c>
      <c r="AC518" s="499"/>
      <c r="AD518" s="513"/>
      <c r="AE518" s="508"/>
      <c r="AF518" s="508"/>
      <c r="AG518" s="508"/>
      <c r="AH518" s="508"/>
    </row>
    <row r="519" spans="1:34" ht="31.5" hidden="1">
      <c r="A519" s="598"/>
      <c r="B519" s="585"/>
      <c r="C519" s="537"/>
      <c r="D519" s="60" t="s">
        <v>142</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3"/>
        <v>0</v>
      </c>
      <c r="AC519" s="499"/>
      <c r="AD519" s="513"/>
      <c r="AE519" s="508"/>
      <c r="AF519" s="508"/>
      <c r="AG519" s="508"/>
      <c r="AH519" s="508"/>
    </row>
    <row r="520" spans="1:34" ht="15.75" hidden="1">
      <c r="A520" s="598"/>
      <c r="B520" s="585"/>
      <c r="C520" s="537"/>
      <c r="D520" s="60" t="s">
        <v>143</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3"/>
        <v>0</v>
      </c>
      <c r="AC520" s="499"/>
      <c r="AD520" s="513"/>
      <c r="AE520" s="508"/>
      <c r="AF520" s="508"/>
      <c r="AG520" s="508"/>
      <c r="AH520" s="508"/>
    </row>
    <row r="521" spans="1:34" ht="15.75" hidden="1">
      <c r="A521" s="598"/>
      <c r="B521" s="585"/>
      <c r="C521" s="538"/>
      <c r="D521" s="60" t="s">
        <v>144</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3"/>
        <v>0</v>
      </c>
      <c r="AC521" s="499"/>
      <c r="AD521" s="513"/>
      <c r="AE521" s="508"/>
      <c r="AF521" s="508"/>
      <c r="AG521" s="508"/>
      <c r="AH521" s="508"/>
    </row>
    <row r="522" spans="1:34" ht="31.5">
      <c r="A522" s="598"/>
      <c r="B522" s="585"/>
      <c r="C522" s="205" t="s">
        <v>145</v>
      </c>
      <c r="D522" s="217" t="s">
        <v>146</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3"/>
        <v>0</v>
      </c>
      <c r="AC522" s="499"/>
      <c r="AD522" s="513">
        <v>3070.2</v>
      </c>
      <c r="AE522" s="508">
        <v>102939.25</v>
      </c>
      <c r="AF522" s="507" t="s">
        <v>832</v>
      </c>
      <c r="AG522" s="508"/>
      <c r="AH522" s="508"/>
    </row>
    <row r="523" spans="1:34" ht="15.75" customHeight="1" hidden="1">
      <c r="A523" s="598"/>
      <c r="B523" s="585"/>
      <c r="C523" s="536" t="s">
        <v>147</v>
      </c>
      <c r="D523" s="217" t="s">
        <v>148</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3"/>
        <v>0</v>
      </c>
      <c r="AC523" s="499"/>
      <c r="AD523" s="513"/>
      <c r="AE523" s="508"/>
      <c r="AF523" s="508"/>
      <c r="AG523" s="508"/>
      <c r="AH523" s="508"/>
    </row>
    <row r="524" spans="1:34" ht="15.75" customHeight="1" hidden="1">
      <c r="A524" s="598"/>
      <c r="B524" s="585"/>
      <c r="C524" s="537"/>
      <c r="D524" s="251" t="s">
        <v>936</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3"/>
        <v>0</v>
      </c>
      <c r="AC524" s="499"/>
      <c r="AD524" s="513"/>
      <c r="AE524" s="508"/>
      <c r="AF524" s="508"/>
      <c r="AG524" s="508"/>
      <c r="AH524" s="508"/>
    </row>
    <row r="525" spans="1:34" ht="15.75" customHeight="1" hidden="1">
      <c r="A525" s="598"/>
      <c r="B525" s="585"/>
      <c r="C525" s="537"/>
      <c r="D525" s="251" t="s">
        <v>937</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3"/>
        <v>0</v>
      </c>
      <c r="AC525" s="499"/>
      <c r="AD525" s="513"/>
      <c r="AE525" s="508"/>
      <c r="AF525" s="508"/>
      <c r="AG525" s="508"/>
      <c r="AH525" s="508"/>
    </row>
    <row r="526" spans="1:34" ht="15.75" customHeight="1" hidden="1">
      <c r="A526" s="598"/>
      <c r="B526" s="585"/>
      <c r="C526" s="538"/>
      <c r="D526" s="251" t="s">
        <v>938</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3"/>
        <v>0</v>
      </c>
      <c r="AC526" s="499"/>
      <c r="AD526" s="513"/>
      <c r="AE526" s="508"/>
      <c r="AF526" s="508"/>
      <c r="AG526" s="508"/>
      <c r="AH526" s="508"/>
    </row>
    <row r="527" spans="1:34" ht="15.75">
      <c r="A527" s="598"/>
      <c r="B527" s="585"/>
      <c r="C527" s="536" t="s">
        <v>939</v>
      </c>
      <c r="D527" s="217" t="s">
        <v>934</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3"/>
        <v>0</v>
      </c>
      <c r="AC527" s="499"/>
      <c r="AD527" s="513"/>
      <c r="AE527" s="508"/>
      <c r="AF527" s="508"/>
      <c r="AG527" s="508"/>
      <c r="AH527" s="508"/>
    </row>
    <row r="528" spans="1:34" ht="31.5">
      <c r="A528" s="598"/>
      <c r="B528" s="585"/>
      <c r="C528" s="537"/>
      <c r="D528" s="347" t="s">
        <v>280</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3"/>
        <v>0</v>
      </c>
      <c r="AC528" s="499"/>
      <c r="AD528" s="513">
        <v>595000</v>
      </c>
      <c r="AE528" s="508">
        <v>595000</v>
      </c>
      <c r="AF528" s="507" t="s">
        <v>833</v>
      </c>
      <c r="AG528" s="508"/>
      <c r="AH528" s="508"/>
    </row>
    <row r="529" spans="1:34" ht="31.5">
      <c r="A529" s="598"/>
      <c r="B529" s="585"/>
      <c r="C529" s="537"/>
      <c r="D529" s="347" t="s">
        <v>281</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3"/>
        <v>0</v>
      </c>
      <c r="AC529" s="499"/>
      <c r="AD529" s="513">
        <v>595000</v>
      </c>
      <c r="AE529" s="508">
        <v>595000</v>
      </c>
      <c r="AF529" s="507" t="s">
        <v>834</v>
      </c>
      <c r="AG529" s="508"/>
      <c r="AH529" s="508"/>
    </row>
    <row r="530" spans="1:34" ht="31.5">
      <c r="A530" s="598"/>
      <c r="B530" s="585"/>
      <c r="C530" s="537"/>
      <c r="D530" s="347" t="s">
        <v>282</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3"/>
        <v>0</v>
      </c>
      <c r="AC530" s="499"/>
      <c r="AD530" s="513">
        <v>595000</v>
      </c>
      <c r="AE530" s="508">
        <v>595000</v>
      </c>
      <c r="AF530" s="507" t="s">
        <v>835</v>
      </c>
      <c r="AG530" s="508"/>
      <c r="AH530" s="508"/>
    </row>
    <row r="531" spans="1:34" ht="31.5">
      <c r="A531" s="598"/>
      <c r="B531" s="585"/>
      <c r="C531" s="538"/>
      <c r="D531" s="347" t="s">
        <v>1099</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3"/>
        <v>0</v>
      </c>
      <c r="AC531" s="499"/>
      <c r="AD531" s="513">
        <v>595000</v>
      </c>
      <c r="AE531" s="508">
        <v>595000</v>
      </c>
      <c r="AF531" s="507" t="s">
        <v>836</v>
      </c>
      <c r="AG531" s="508"/>
      <c r="AH531" s="508"/>
    </row>
    <row r="532" spans="1:34" ht="48.75" customHeight="1" hidden="1">
      <c r="A532" s="598"/>
      <c r="B532" s="585"/>
      <c r="C532" s="205" t="s">
        <v>283</v>
      </c>
      <c r="D532" s="61" t="s">
        <v>284</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t="shared" si="63"/>
        <v>0</v>
      </c>
      <c r="AC532" s="499"/>
      <c r="AD532" s="513"/>
      <c r="AE532" s="508"/>
      <c r="AF532" s="508"/>
      <c r="AG532" s="508"/>
      <c r="AH532" s="508"/>
    </row>
    <row r="533" spans="1:34" ht="31.5">
      <c r="A533" s="598"/>
      <c r="B533" s="585"/>
      <c r="C533" s="205"/>
      <c r="D533" s="217" t="s">
        <v>285</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63"/>
        <v>0</v>
      </c>
      <c r="AC533" s="499"/>
      <c r="AD533" s="513">
        <v>6358.04</v>
      </c>
      <c r="AE533" s="508">
        <v>13887.5</v>
      </c>
      <c r="AF533" s="507" t="s">
        <v>837</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63"/>
        <v>0</v>
      </c>
      <c r="AC534" s="500"/>
      <c r="AD534" s="516"/>
      <c r="AE534" s="510"/>
      <c r="AF534" s="510"/>
      <c r="AG534" s="510"/>
      <c r="AH534" s="510"/>
    </row>
    <row r="535" spans="1:34" s="64" customFormat="1" ht="31.5">
      <c r="A535" s="598"/>
      <c r="B535" s="585"/>
      <c r="C535" s="252"/>
      <c r="D535" s="13" t="s">
        <v>287</v>
      </c>
      <c r="E535" s="199">
        <v>53.115</v>
      </c>
      <c r="F535" s="143">
        <f>100%-((E535-G535)/E535)</f>
        <v>1</v>
      </c>
      <c r="G535" s="199">
        <v>53.115</v>
      </c>
      <c r="H535" s="417"/>
      <c r="I535" s="49">
        <f>SUM(I536:I540)</f>
        <v>73500</v>
      </c>
      <c r="J535" s="372">
        <f>SUM(J536:J540)</f>
        <v>0</v>
      </c>
      <c r="K535" s="372">
        <f>SUM(K536:K540)</f>
        <v>0</v>
      </c>
      <c r="L535" s="49">
        <f>SUM(L536:L540)</f>
        <v>73500</v>
      </c>
      <c r="M535" s="49">
        <f aca="true" t="shared" si="71" ref="M535:Y535">SUM(M536:M540)</f>
        <v>0</v>
      </c>
      <c r="N535" s="49">
        <f t="shared" si="71"/>
        <v>0</v>
      </c>
      <c r="O535" s="49">
        <f t="shared" si="71"/>
        <v>0</v>
      </c>
      <c r="P535" s="49">
        <f t="shared" si="71"/>
        <v>0</v>
      </c>
      <c r="Q535" s="49">
        <f t="shared" si="71"/>
        <v>0</v>
      </c>
      <c r="R535" s="49">
        <f t="shared" si="71"/>
        <v>0</v>
      </c>
      <c r="S535" s="49">
        <f t="shared" si="71"/>
        <v>0</v>
      </c>
      <c r="T535" s="49">
        <f t="shared" si="71"/>
        <v>0</v>
      </c>
      <c r="U535" s="49">
        <f t="shared" si="71"/>
        <v>73500</v>
      </c>
      <c r="V535" s="49">
        <f t="shared" si="71"/>
        <v>0</v>
      </c>
      <c r="W535" s="49">
        <f t="shared" si="71"/>
        <v>0</v>
      </c>
      <c r="X535" s="49">
        <f t="shared" si="71"/>
        <v>0</v>
      </c>
      <c r="Y535" s="49">
        <f t="shared" si="71"/>
        <v>0</v>
      </c>
      <c r="Z535" s="465"/>
      <c r="AA535" s="407">
        <f t="shared" si="63"/>
        <v>73500</v>
      </c>
      <c r="AC535" s="500"/>
      <c r="AD535" s="516"/>
      <c r="AE535" s="510"/>
      <c r="AF535" s="510"/>
      <c r="AG535" s="510"/>
      <c r="AH535" s="510"/>
    </row>
    <row r="536" spans="1:62" s="253" customFormat="1" ht="15.75">
      <c r="A536" s="598"/>
      <c r="B536" s="585"/>
      <c r="C536" s="252"/>
      <c r="D536" s="346" t="s">
        <v>286</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63"/>
        <v>14700</v>
      </c>
      <c r="AB536" s="64"/>
      <c r="AC536" s="500"/>
      <c r="AD536" s="516">
        <v>14700</v>
      </c>
      <c r="AE536" s="510"/>
      <c r="AF536" s="510"/>
      <c r="AG536" s="510"/>
      <c r="AH536" s="635" t="s">
        <v>838</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1505</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63"/>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149</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aca="true" t="shared" si="72" ref="AA538:AA601">N538+O538+P538+Q538+R538+S538+T538+U538+V538-Z538</f>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615</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2"/>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376</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2"/>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1078</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2"/>
        <v>40000</v>
      </c>
      <c r="AC541" s="499"/>
      <c r="AD541" s="513"/>
      <c r="AE541" s="508"/>
      <c r="AF541" s="508"/>
      <c r="AG541" s="508"/>
      <c r="AH541" s="508"/>
    </row>
    <row r="542" spans="1:62" s="253" customFormat="1" ht="15.75">
      <c r="A542" s="598"/>
      <c r="B542" s="585"/>
      <c r="C542" s="252"/>
      <c r="D542" s="346" t="s">
        <v>286</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2"/>
        <v>8000</v>
      </c>
      <c r="AB542" s="64"/>
      <c r="AC542" s="500"/>
      <c r="AD542" s="516">
        <v>8000</v>
      </c>
      <c r="AE542" s="510"/>
      <c r="AF542" s="510"/>
      <c r="AG542" s="510"/>
      <c r="AH542" s="635" t="s">
        <v>838</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1505</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2"/>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149</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2"/>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615</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2"/>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377</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2"/>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508</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2"/>
        <v>847642.92</v>
      </c>
      <c r="AC547" s="499"/>
      <c r="AD547" s="513">
        <v>2794400</v>
      </c>
      <c r="AE547" s="508">
        <v>3904960</v>
      </c>
      <c r="AF547" s="508"/>
      <c r="AG547" s="507" t="s">
        <v>1430</v>
      </c>
      <c r="AH547" s="507" t="s">
        <v>838</v>
      </c>
    </row>
    <row r="548" spans="1:34" ht="47.25">
      <c r="A548" s="598"/>
      <c r="B548" s="585"/>
      <c r="C548" s="205"/>
      <c r="D548" s="13" t="s">
        <v>509</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v>53360.12</v>
      </c>
      <c r="AA548" s="407">
        <f t="shared" si="72"/>
        <v>126639.88</v>
      </c>
      <c r="AC548" s="499"/>
      <c r="AD548" s="513">
        <v>180000</v>
      </c>
      <c r="AE548" s="508">
        <v>157456.7</v>
      </c>
      <c r="AF548" s="507" t="s">
        <v>353</v>
      </c>
      <c r="AG548" s="507" t="s">
        <v>1430</v>
      </c>
      <c r="AH548" s="507" t="s">
        <v>1431</v>
      </c>
    </row>
    <row r="549" spans="1:34" ht="31.5">
      <c r="A549" s="598"/>
      <c r="B549" s="585"/>
      <c r="C549" s="205"/>
      <c r="D549" s="141" t="s">
        <v>510</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2"/>
        <v>204113.24</v>
      </c>
      <c r="AC549" s="499"/>
      <c r="AD549" s="513">
        <v>677330</v>
      </c>
      <c r="AE549" s="508">
        <v>880919.54</v>
      </c>
      <c r="AF549" s="507" t="s">
        <v>354</v>
      </c>
      <c r="AG549" s="507" t="s">
        <v>1430</v>
      </c>
      <c r="AH549" s="507" t="s">
        <v>1431</v>
      </c>
    </row>
    <row r="550" spans="1:34" ht="51">
      <c r="A550" s="598"/>
      <c r="B550" s="585"/>
      <c r="C550" s="205"/>
      <c r="D550" s="13" t="s">
        <v>1339</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2"/>
        <v>2022.33</v>
      </c>
      <c r="AC550" s="499"/>
      <c r="AD550" s="513">
        <v>250000</v>
      </c>
      <c r="AE550" s="508">
        <v>247977.67</v>
      </c>
      <c r="AF550" s="507" t="s">
        <v>1471</v>
      </c>
      <c r="AG550" s="507" t="s">
        <v>1430</v>
      </c>
      <c r="AH550" s="507" t="s">
        <v>1431</v>
      </c>
    </row>
    <row r="551" spans="1:34" ht="38.25">
      <c r="A551" s="598"/>
      <c r="B551" s="585"/>
      <c r="C551" s="205"/>
      <c r="D551" s="13" t="s">
        <v>1340</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2"/>
        <v>2045.22</v>
      </c>
      <c r="AC551" s="499"/>
      <c r="AD551" s="513">
        <v>200000</v>
      </c>
      <c r="AE551" s="508">
        <v>198073.82</v>
      </c>
      <c r="AF551" s="507" t="s">
        <v>1472</v>
      </c>
      <c r="AG551" s="507" t="s">
        <v>1430</v>
      </c>
      <c r="AH551" s="507" t="s">
        <v>1431</v>
      </c>
    </row>
    <row r="552" spans="1:34" ht="31.5">
      <c r="A552" s="598"/>
      <c r="B552" s="585"/>
      <c r="C552" s="205"/>
      <c r="D552" s="13" t="s">
        <v>1341</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2"/>
        <v>0</v>
      </c>
      <c r="AC552" s="499"/>
      <c r="AD552" s="513">
        <v>53120</v>
      </c>
      <c r="AE552" s="508">
        <v>53120</v>
      </c>
      <c r="AF552" s="508"/>
      <c r="AG552" s="508"/>
      <c r="AH552" s="507" t="s">
        <v>1431</v>
      </c>
    </row>
    <row r="553" spans="1:34" ht="31.5">
      <c r="A553" s="598"/>
      <c r="B553" s="585"/>
      <c r="C553" s="205"/>
      <c r="D553" s="13" t="s">
        <v>1342</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2"/>
        <v>5245.5</v>
      </c>
      <c r="AC553" s="499"/>
      <c r="AD553" s="513">
        <v>31760</v>
      </c>
      <c r="AE553" s="508">
        <v>26118.5</v>
      </c>
      <c r="AF553" s="507" t="s">
        <v>1473</v>
      </c>
      <c r="AG553" s="508"/>
      <c r="AH553" s="507" t="s">
        <v>1431</v>
      </c>
    </row>
    <row r="554" spans="1:34" ht="31.5">
      <c r="A554" s="598"/>
      <c r="B554" s="585"/>
      <c r="C554" s="205"/>
      <c r="D554" s="13" t="s">
        <v>616</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2"/>
        <v>22320</v>
      </c>
      <c r="AC554" s="499"/>
      <c r="AD554" s="513">
        <v>22320</v>
      </c>
      <c r="AE554" s="508"/>
      <c r="AF554" s="508"/>
      <c r="AG554" s="508"/>
      <c r="AH554" s="507" t="s">
        <v>838</v>
      </c>
    </row>
    <row r="555" spans="1:34" ht="31.5">
      <c r="A555" s="598"/>
      <c r="B555" s="585"/>
      <c r="C555" s="205"/>
      <c r="D555" s="66" t="s">
        <v>389</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2"/>
        <v>1497520</v>
      </c>
      <c r="AC555" s="499"/>
      <c r="AD555" s="513"/>
      <c r="AE555" s="508"/>
      <c r="AF555" s="508"/>
      <c r="AG555" s="508"/>
      <c r="AH555" s="508"/>
    </row>
    <row r="556" spans="1:62" s="253" customFormat="1" ht="15.75">
      <c r="A556" s="598"/>
      <c r="B556" s="585"/>
      <c r="C556" s="252"/>
      <c r="D556" s="351" t="s">
        <v>390</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2"/>
        <v>650000</v>
      </c>
      <c r="AB556" s="64"/>
      <c r="AC556" s="500"/>
      <c r="AD556" s="516">
        <v>650000</v>
      </c>
      <c r="AE556" s="510"/>
      <c r="AF556" s="510"/>
      <c r="AG556" s="510"/>
      <c r="AH556" s="635" t="s">
        <v>838</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391</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2"/>
        <v>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392</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2"/>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393</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2"/>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503</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2"/>
        <v>57508.77</v>
      </c>
      <c r="AC560" s="499"/>
      <c r="AD560" s="513">
        <v>57508.77</v>
      </c>
      <c r="AE560" s="508"/>
      <c r="AF560" s="508"/>
      <c r="AG560" s="508"/>
      <c r="AH560" s="507" t="s">
        <v>838</v>
      </c>
    </row>
    <row r="561" spans="1:34" ht="20.25" customHeight="1">
      <c r="A561" s="597" t="s">
        <v>363</v>
      </c>
      <c r="B561" s="584" t="s">
        <v>1682</v>
      </c>
      <c r="C561" s="195"/>
      <c r="D561" s="216" t="s">
        <v>961</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143686.15</v>
      </c>
      <c r="AA561" s="407">
        <f t="shared" si="72"/>
        <v>27500</v>
      </c>
      <c r="AC561" s="499"/>
      <c r="AD561" s="513"/>
      <c r="AE561" s="508"/>
      <c r="AF561" s="508"/>
      <c r="AG561" s="508"/>
      <c r="AH561" s="508"/>
    </row>
    <row r="562" spans="1:34" ht="36" customHeight="1">
      <c r="A562" s="598"/>
      <c r="B562" s="585"/>
      <c r="C562" s="602" t="s">
        <v>617</v>
      </c>
      <c r="D562" s="217" t="s">
        <v>618</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2"/>
        <v>0</v>
      </c>
      <c r="AC562" s="499"/>
      <c r="AD562" s="513"/>
      <c r="AE562" s="508"/>
      <c r="AF562" s="508"/>
      <c r="AG562" s="508"/>
      <c r="AH562" s="508"/>
    </row>
    <row r="563" spans="1:34" ht="31.5">
      <c r="A563" s="598"/>
      <c r="B563" s="585"/>
      <c r="C563" s="603"/>
      <c r="D563" s="352" t="s">
        <v>619</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2"/>
        <v>0</v>
      </c>
      <c r="AC563" s="499"/>
      <c r="AD563" s="513">
        <v>55275</v>
      </c>
      <c r="AE563" s="508">
        <v>55275</v>
      </c>
      <c r="AF563" s="633" t="s">
        <v>1474</v>
      </c>
      <c r="AG563" s="508"/>
      <c r="AH563" s="508"/>
    </row>
    <row r="564" spans="1:34" ht="15.75" customHeight="1" hidden="1">
      <c r="A564" s="598"/>
      <c r="B564" s="585"/>
      <c r="C564" s="603"/>
      <c r="D564" s="352" t="s">
        <v>1023</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2"/>
        <v>0</v>
      </c>
      <c r="AC564" s="499"/>
      <c r="AD564" s="513"/>
      <c r="AE564" s="508"/>
      <c r="AF564" s="673"/>
      <c r="AG564" s="508"/>
      <c r="AH564" s="508"/>
    </row>
    <row r="565" spans="1:34" ht="31.5">
      <c r="A565" s="598"/>
      <c r="B565" s="585"/>
      <c r="C565" s="603"/>
      <c r="D565" s="352" t="s">
        <v>1024</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2"/>
        <v>0</v>
      </c>
      <c r="AC565" s="499"/>
      <c r="AD565" s="513">
        <v>15900</v>
      </c>
      <c r="AE565" s="508">
        <v>15900</v>
      </c>
      <c r="AF565" s="673"/>
      <c r="AG565" s="508"/>
      <c r="AH565" s="508"/>
    </row>
    <row r="566" spans="1:34" ht="31.5">
      <c r="A566" s="598"/>
      <c r="B566" s="585"/>
      <c r="C566" s="604"/>
      <c r="D566" s="352" t="s">
        <v>597</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2"/>
        <v>0</v>
      </c>
      <c r="AC566" s="499"/>
      <c r="AD566" s="513">
        <v>28500</v>
      </c>
      <c r="AE566" s="508">
        <v>28500</v>
      </c>
      <c r="AF566" s="634"/>
      <c r="AG566" s="508"/>
      <c r="AH566" s="508"/>
    </row>
    <row r="567" spans="1:34" ht="31.5" customHeight="1" hidden="1">
      <c r="A567" s="598"/>
      <c r="B567" s="585"/>
      <c r="C567" s="135" t="s">
        <v>598</v>
      </c>
      <c r="D567" s="217" t="s">
        <v>599</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2"/>
        <v>0</v>
      </c>
      <c r="AC567" s="499"/>
      <c r="AD567" s="513"/>
      <c r="AE567" s="508"/>
      <c r="AF567" s="508"/>
      <c r="AG567" s="508"/>
      <c r="AH567" s="508"/>
    </row>
    <row r="568" spans="1:34" ht="31.5" customHeight="1" hidden="1">
      <c r="A568" s="598"/>
      <c r="B568" s="585"/>
      <c r="C568" s="135"/>
      <c r="D568" s="217" t="s">
        <v>959</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2"/>
        <v>0</v>
      </c>
      <c r="AC568" s="499"/>
      <c r="AD568" s="513"/>
      <c r="AE568" s="508"/>
      <c r="AF568" s="508"/>
      <c r="AG568" s="508"/>
      <c r="AH568" s="508"/>
    </row>
    <row r="569" spans="1:34" ht="31.5">
      <c r="A569" s="598"/>
      <c r="B569" s="585"/>
      <c r="C569" s="135"/>
      <c r="D569" s="217" t="s">
        <v>1025</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2"/>
        <v>0</v>
      </c>
      <c r="AC569" s="499"/>
      <c r="AD569" s="513">
        <v>41511.15</v>
      </c>
      <c r="AE569" s="508">
        <v>52237.35</v>
      </c>
      <c r="AF569" s="507" t="s">
        <v>1475</v>
      </c>
      <c r="AG569" s="508"/>
      <c r="AH569" s="508"/>
    </row>
    <row r="570" spans="1:34" ht="31.5">
      <c r="A570" s="598"/>
      <c r="B570" s="585"/>
      <c r="C570" s="135"/>
      <c r="D570" s="13" t="s">
        <v>504</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v>2500</v>
      </c>
      <c r="AA570" s="407">
        <f t="shared" si="72"/>
        <v>27500</v>
      </c>
      <c r="AC570" s="499"/>
      <c r="AD570" s="513">
        <v>30000</v>
      </c>
      <c r="AE570" s="508">
        <v>30000</v>
      </c>
      <c r="AF570" s="507" t="s">
        <v>1476</v>
      </c>
      <c r="AG570" s="507" t="s">
        <v>1430</v>
      </c>
      <c r="AH570" s="507" t="s">
        <v>1431</v>
      </c>
    </row>
    <row r="571" spans="1:34" ht="31.5">
      <c r="A571" s="598"/>
      <c r="B571" s="585"/>
      <c r="C571" s="135"/>
      <c r="D571" s="13" t="s">
        <v>152</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2"/>
        <v>0</v>
      </c>
      <c r="AC571" s="499"/>
      <c r="AD571" s="513"/>
      <c r="AE571" s="508"/>
      <c r="AF571" s="508"/>
      <c r="AG571" s="508"/>
      <c r="AH571" s="508"/>
    </row>
    <row r="572" spans="1:34" s="64" customFormat="1" ht="15.75">
      <c r="A572" s="598"/>
      <c r="B572" s="585"/>
      <c r="C572" s="255"/>
      <c r="D572" s="346" t="s">
        <v>153</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2"/>
        <v>0</v>
      </c>
      <c r="AC572" s="500"/>
      <c r="AD572" s="516">
        <v>40000</v>
      </c>
      <c r="AE572" s="516">
        <v>40000</v>
      </c>
      <c r="AF572" s="510"/>
      <c r="AG572" s="510"/>
      <c r="AH572" s="635" t="s">
        <v>838</v>
      </c>
    </row>
    <row r="573" spans="1:34" s="64" customFormat="1" ht="15.75">
      <c r="A573" s="598"/>
      <c r="B573" s="585"/>
      <c r="C573" s="255"/>
      <c r="D573" s="346" t="s">
        <v>154</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2"/>
        <v>0</v>
      </c>
      <c r="AC573" s="500"/>
      <c r="AD573" s="516">
        <v>6000</v>
      </c>
      <c r="AE573" s="516">
        <v>6000</v>
      </c>
      <c r="AF573" s="510"/>
      <c r="AG573" s="510"/>
      <c r="AH573" s="636"/>
    </row>
    <row r="574" spans="1:34" s="64" customFormat="1" ht="15.75">
      <c r="A574" s="601"/>
      <c r="B574" s="563"/>
      <c r="C574" s="255"/>
      <c r="D574" s="346" t="s">
        <v>155</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2"/>
        <v>0</v>
      </c>
      <c r="AC574" s="500"/>
      <c r="AD574" s="516">
        <v>6500</v>
      </c>
      <c r="AE574" s="516">
        <v>6500</v>
      </c>
      <c r="AF574" s="510"/>
      <c r="AG574" s="510"/>
      <c r="AH574" s="637"/>
    </row>
    <row r="575" spans="1:34" s="30" customFormat="1" ht="15.75" customHeight="1" hidden="1">
      <c r="A575" s="535" t="s">
        <v>364</v>
      </c>
      <c r="B575" s="590" t="s">
        <v>1026</v>
      </c>
      <c r="C575" s="167"/>
      <c r="D575" s="216" t="s">
        <v>267</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2"/>
        <v>0</v>
      </c>
      <c r="AC575" s="59"/>
      <c r="AD575" s="514"/>
      <c r="AE575" s="509"/>
      <c r="AF575" s="509"/>
      <c r="AG575" s="509"/>
      <c r="AH575" s="509"/>
    </row>
    <row r="576" spans="1:34" ht="33.75" customHeight="1" hidden="1">
      <c r="A576" s="588"/>
      <c r="B576" s="591"/>
      <c r="C576" s="167" t="s">
        <v>268</v>
      </c>
      <c r="D576" s="217" t="s">
        <v>1545</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2"/>
        <v>0</v>
      </c>
      <c r="AC576" s="499"/>
      <c r="AD576" s="513"/>
      <c r="AE576" s="508"/>
      <c r="AF576" s="508"/>
      <c r="AG576" s="508"/>
      <c r="AH576" s="508"/>
    </row>
    <row r="577" spans="1:34" ht="31.5" hidden="1">
      <c r="A577" s="588"/>
      <c r="B577" s="591"/>
      <c r="C577" s="167"/>
      <c r="D577" s="66" t="s">
        <v>389</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2"/>
        <v>0</v>
      </c>
      <c r="AC577" s="499"/>
      <c r="AD577" s="513"/>
      <c r="AE577" s="508"/>
      <c r="AF577" s="508"/>
      <c r="AG577" s="508"/>
      <c r="AH577" s="508"/>
    </row>
    <row r="578" spans="1:34" s="64" customFormat="1" ht="15.75" hidden="1">
      <c r="A578" s="588"/>
      <c r="B578" s="591"/>
      <c r="C578" s="244"/>
      <c r="D578" s="67" t="s">
        <v>390</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2"/>
        <v>0</v>
      </c>
      <c r="AC578" s="500"/>
      <c r="AD578" s="516"/>
      <c r="AE578" s="510"/>
      <c r="AF578" s="510"/>
      <c r="AG578" s="510"/>
      <c r="AH578" s="510"/>
    </row>
    <row r="579" spans="1:34" s="64" customFormat="1" ht="15.75" hidden="1">
      <c r="A579" s="588"/>
      <c r="B579" s="591"/>
      <c r="C579" s="244"/>
      <c r="D579" s="67" t="s">
        <v>391</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2"/>
        <v>0</v>
      </c>
      <c r="AC579" s="500"/>
      <c r="AD579" s="516"/>
      <c r="AE579" s="510"/>
      <c r="AF579" s="510"/>
      <c r="AG579" s="510"/>
      <c r="AH579" s="510"/>
    </row>
    <row r="580" spans="1:34" s="64" customFormat="1" ht="15.75" hidden="1">
      <c r="A580" s="588"/>
      <c r="B580" s="591"/>
      <c r="C580" s="244"/>
      <c r="D580" s="67" t="s">
        <v>392</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2"/>
        <v>0</v>
      </c>
      <c r="AC580" s="500"/>
      <c r="AD580" s="516"/>
      <c r="AE580" s="510"/>
      <c r="AF580" s="510"/>
      <c r="AG580" s="510"/>
      <c r="AH580" s="510"/>
    </row>
    <row r="581" spans="1:34" s="64" customFormat="1" ht="15.75" hidden="1">
      <c r="A581" s="588"/>
      <c r="B581" s="591"/>
      <c r="C581" s="244"/>
      <c r="D581" s="67" t="s">
        <v>393</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2"/>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2"/>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2"/>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2"/>
        <v>0</v>
      </c>
      <c r="AC584" s="499"/>
      <c r="AD584" s="513"/>
      <c r="AE584" s="508"/>
      <c r="AF584" s="508"/>
      <c r="AG584" s="508"/>
      <c r="AH584" s="508"/>
    </row>
    <row r="585" spans="1:62" s="28" customFormat="1" ht="15.75" customHeight="1">
      <c r="A585" s="597" t="s">
        <v>1396</v>
      </c>
      <c r="B585" s="584" t="s">
        <v>119</v>
      </c>
      <c r="C585" s="195"/>
      <c r="D585" s="216" t="s">
        <v>961</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2"/>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394</v>
      </c>
      <c r="D586" s="217" t="s">
        <v>395</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2"/>
        <v>0</v>
      </c>
      <c r="AC586" s="499"/>
      <c r="AD586" s="513"/>
      <c r="AE586" s="508"/>
      <c r="AF586" s="508"/>
      <c r="AG586" s="508"/>
      <c r="AH586" s="508"/>
    </row>
    <row r="587" spans="1:34" ht="63" customHeight="1" hidden="1">
      <c r="A587" s="598"/>
      <c r="B587" s="585"/>
      <c r="C587" s="167" t="s">
        <v>396</v>
      </c>
      <c r="D587" s="217" t="s">
        <v>397</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2"/>
        <v>0</v>
      </c>
      <c r="AC587" s="499"/>
      <c r="AD587" s="513"/>
      <c r="AE587" s="508"/>
      <c r="AF587" s="508"/>
      <c r="AG587" s="508"/>
      <c r="AH587" s="508"/>
    </row>
    <row r="588" spans="1:34" ht="47.25">
      <c r="A588" s="598"/>
      <c r="B588" s="585"/>
      <c r="C588" s="167" t="s">
        <v>598</v>
      </c>
      <c r="D588" s="217" t="s">
        <v>398</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2"/>
        <v>0</v>
      </c>
      <c r="AC588" s="499"/>
      <c r="AD588" s="513">
        <v>7232.4</v>
      </c>
      <c r="AE588" s="513">
        <v>7232.4</v>
      </c>
      <c r="AF588" s="507" t="s">
        <v>1477</v>
      </c>
      <c r="AG588" s="508"/>
      <c r="AH588" s="508"/>
    </row>
    <row r="589" spans="1:34" ht="47.25">
      <c r="A589" s="601"/>
      <c r="B589" s="563"/>
      <c r="C589" s="167"/>
      <c r="D589" s="217" t="s">
        <v>1387</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2"/>
        <v>0</v>
      </c>
      <c r="AC589" s="499"/>
      <c r="AD589" s="513">
        <v>486450</v>
      </c>
      <c r="AE589" s="508">
        <v>644286</v>
      </c>
      <c r="AF589" s="507" t="s">
        <v>1478</v>
      </c>
      <c r="AG589" s="507" t="s">
        <v>1430</v>
      </c>
      <c r="AH589" s="507" t="s">
        <v>1431</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2"/>
        <v>0</v>
      </c>
      <c r="AC590" s="499"/>
      <c r="AD590" s="513"/>
      <c r="AE590" s="508"/>
      <c r="AF590" s="508"/>
      <c r="AG590" s="508"/>
      <c r="AH590" s="508"/>
    </row>
    <row r="591" spans="1:34" ht="18.75" customHeight="1">
      <c r="A591" s="233" t="s">
        <v>123</v>
      </c>
      <c r="B591" s="534" t="s">
        <v>399</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458891.54</v>
      </c>
      <c r="AA591" s="407">
        <f t="shared" si="72"/>
        <v>374489.1</v>
      </c>
      <c r="AC591" s="499"/>
      <c r="AD591" s="513"/>
      <c r="AE591" s="508"/>
      <c r="AF591" s="508"/>
      <c r="AG591" s="508"/>
      <c r="AH591" s="508"/>
    </row>
    <row r="592" spans="1:34" ht="15.75" customHeight="1">
      <c r="A592" s="535" t="s">
        <v>1216</v>
      </c>
      <c r="B592" s="590" t="s">
        <v>963</v>
      </c>
      <c r="C592" s="195"/>
      <c r="D592" s="216" t="s">
        <v>961</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2"/>
        <v>0</v>
      </c>
      <c r="AC592" s="499"/>
      <c r="AD592" s="513"/>
      <c r="AE592" s="508"/>
      <c r="AF592" s="508"/>
      <c r="AG592" s="508"/>
      <c r="AH592" s="508"/>
    </row>
    <row r="593" spans="1:34" ht="31.5" customHeight="1" hidden="1">
      <c r="A593" s="588"/>
      <c r="B593" s="591"/>
      <c r="C593" s="167" t="s">
        <v>400</v>
      </c>
      <c r="D593" s="208" t="s">
        <v>401</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2"/>
        <v>0</v>
      </c>
      <c r="AC593" s="499"/>
      <c r="AD593" s="513"/>
      <c r="AE593" s="508"/>
      <c r="AF593" s="508"/>
      <c r="AG593" s="508"/>
      <c r="AH593" s="508"/>
    </row>
    <row r="594" spans="1:34" ht="15.75" customHeight="1" hidden="1">
      <c r="A594" s="588"/>
      <c r="B594" s="591"/>
      <c r="C594" s="167" t="s">
        <v>85</v>
      </c>
      <c r="D594" s="208" t="s">
        <v>86</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2"/>
        <v>0</v>
      </c>
      <c r="AC594" s="499"/>
      <c r="AD594" s="513"/>
      <c r="AE594" s="508"/>
      <c r="AF594" s="508"/>
      <c r="AG594" s="508"/>
      <c r="AH594" s="508"/>
    </row>
    <row r="595" spans="1:34" ht="31.5">
      <c r="A595" s="588"/>
      <c r="B595" s="591"/>
      <c r="C595" s="167" t="s">
        <v>351</v>
      </c>
      <c r="D595" s="208" t="s">
        <v>1308</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2"/>
        <v>0</v>
      </c>
      <c r="AC595" s="499"/>
      <c r="AD595" s="513">
        <v>86738.64</v>
      </c>
      <c r="AE595" s="508">
        <v>86738.64</v>
      </c>
      <c r="AF595" s="507" t="s">
        <v>1406</v>
      </c>
      <c r="AG595" s="508"/>
      <c r="AH595" s="507" t="s">
        <v>1407</v>
      </c>
    </row>
    <row r="596" spans="1:34" ht="47.25" customHeight="1" hidden="1">
      <c r="A596" s="588"/>
      <c r="B596" s="591"/>
      <c r="C596" s="167" t="s">
        <v>1309</v>
      </c>
      <c r="D596" s="208" t="s">
        <v>1657</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t="shared" si="72"/>
        <v>0</v>
      </c>
      <c r="AC596" s="499"/>
      <c r="AD596" s="513"/>
      <c r="AE596" s="508"/>
      <c r="AF596" s="508"/>
      <c r="AG596" s="508"/>
      <c r="AH596" s="508"/>
    </row>
    <row r="597" spans="1:34" ht="47.25">
      <c r="A597" s="588"/>
      <c r="B597" s="591"/>
      <c r="C597" s="167"/>
      <c r="D597" s="208" t="s">
        <v>1658</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72"/>
        <v>0</v>
      </c>
      <c r="AC597" s="499"/>
      <c r="AD597" s="513">
        <v>86900</v>
      </c>
      <c r="AE597" s="507" t="s">
        <v>1408</v>
      </c>
      <c r="AF597" s="508"/>
      <c r="AG597" s="508"/>
      <c r="AH597" s="507" t="s">
        <v>1407</v>
      </c>
    </row>
    <row r="598" spans="1:34" ht="47.25" hidden="1">
      <c r="A598" s="588"/>
      <c r="B598" s="591"/>
      <c r="C598" s="148" t="s">
        <v>1659</v>
      </c>
      <c r="D598" s="141" t="s">
        <v>1660</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72"/>
        <v>0</v>
      </c>
      <c r="AC598" s="499"/>
      <c r="AD598" s="513"/>
      <c r="AE598" s="508"/>
      <c r="AF598" s="508"/>
      <c r="AG598" s="508"/>
      <c r="AH598" s="508"/>
    </row>
    <row r="599" spans="1:34" ht="31.5" hidden="1">
      <c r="A599" s="588"/>
      <c r="B599" s="591"/>
      <c r="C599" s="148"/>
      <c r="D599" s="259" t="s">
        <v>1661</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72"/>
        <v>0</v>
      </c>
      <c r="AC599" s="499"/>
      <c r="AD599" s="513"/>
      <c r="AE599" s="508"/>
      <c r="AF599" s="508"/>
      <c r="AG599" s="508"/>
      <c r="AH599" s="508"/>
    </row>
    <row r="600" spans="1:34" ht="63" hidden="1">
      <c r="A600" s="588"/>
      <c r="B600" s="591"/>
      <c r="C600" s="148"/>
      <c r="D600" s="14" t="s">
        <v>860</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72"/>
        <v>0</v>
      </c>
      <c r="AC600" s="499"/>
      <c r="AD600" s="513"/>
      <c r="AE600" s="508"/>
      <c r="AF600" s="508"/>
      <c r="AG600" s="508"/>
      <c r="AH600" s="508"/>
    </row>
    <row r="601" spans="1:34" ht="63" hidden="1">
      <c r="A601" s="588"/>
      <c r="B601" s="591"/>
      <c r="C601" s="148"/>
      <c r="D601" s="14" t="s">
        <v>861</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72"/>
        <v>0</v>
      </c>
      <c r="AC601" s="499"/>
      <c r="AD601" s="513"/>
      <c r="AE601" s="508"/>
      <c r="AF601" s="508"/>
      <c r="AG601" s="508"/>
      <c r="AH601" s="508"/>
    </row>
    <row r="602" spans="1:34" ht="31.5" hidden="1">
      <c r="A602" s="589"/>
      <c r="B602" s="592"/>
      <c r="C602" s="148"/>
      <c r="D602" s="141" t="s">
        <v>1662</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aca="true" t="shared" si="80" ref="AA602:AA666">N602+O602+P602+Q602+R602+S602+T602+U602+V602-Z602</f>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1397</v>
      </c>
      <c r="B607" s="480" t="s">
        <v>1716</v>
      </c>
      <c r="C607" s="135"/>
      <c r="D607" s="141" t="s">
        <v>1717</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f>
        <v>214377.5</v>
      </c>
      <c r="AA607" s="407">
        <f t="shared" si="80"/>
        <v>79984.5</v>
      </c>
      <c r="AC607" s="499"/>
      <c r="AD607" s="513">
        <v>294362</v>
      </c>
      <c r="AE607" s="508"/>
      <c r="AF607" s="508"/>
      <c r="AG607" s="508"/>
      <c r="AH607" s="508"/>
    </row>
    <row r="608" spans="1:34" ht="15.75" hidden="1">
      <c r="A608" s="535" t="s">
        <v>1215</v>
      </c>
      <c r="B608" s="590" t="s">
        <v>304</v>
      </c>
      <c r="C608" s="167" t="s">
        <v>305</v>
      </c>
      <c r="D608" s="136" t="s">
        <v>961</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106</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1267</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1009</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1079</v>
      </c>
      <c r="B612" s="590" t="s">
        <v>1067</v>
      </c>
      <c r="C612" s="195"/>
      <c r="D612" s="216" t="s">
        <v>961</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70875.4</v>
      </c>
      <c r="AA612" s="407">
        <f t="shared" si="80"/>
        <v>43004.6</v>
      </c>
      <c r="AC612" s="499"/>
      <c r="AD612" s="519"/>
      <c r="AE612" s="520"/>
      <c r="AF612" s="520"/>
      <c r="AG612" s="520"/>
      <c r="AH612" s="520"/>
    </row>
    <row r="613" spans="1:34" ht="47.25" customHeight="1" hidden="1">
      <c r="A613" s="588"/>
      <c r="B613" s="591"/>
      <c r="C613" s="167" t="s">
        <v>1068</v>
      </c>
      <c r="D613" s="141" t="s">
        <v>1069</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1070</v>
      </c>
      <c r="D614" s="208" t="s">
        <v>754</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755</v>
      </c>
      <c r="D615" s="208" t="s">
        <v>907</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908</v>
      </c>
      <c r="D616" s="141" t="s">
        <v>909</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910</v>
      </c>
      <c r="D617" s="141" t="s">
        <v>1582</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1409</v>
      </c>
      <c r="AG617" s="508"/>
      <c r="AH617" s="507" t="s">
        <v>1410</v>
      </c>
    </row>
    <row r="618" spans="1:34" ht="31.5" customHeight="1" hidden="1">
      <c r="A618" s="588"/>
      <c r="B618" s="591"/>
      <c r="C618" s="167"/>
      <c r="D618" s="208" t="s">
        <v>1283</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1284</v>
      </c>
      <c r="D619" s="141" t="s">
        <v>1809</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1411</v>
      </c>
      <c r="AG619" s="508"/>
      <c r="AH619" s="507" t="s">
        <v>1410</v>
      </c>
    </row>
    <row r="620" spans="1:34" ht="31.5">
      <c r="A620" s="588"/>
      <c r="B620" s="591"/>
      <c r="C620" s="167"/>
      <c r="D620" s="14" t="s">
        <v>862</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0</v>
      </c>
      <c r="AC620" s="499"/>
      <c r="AD620" s="513">
        <v>82900</v>
      </c>
      <c r="AE620" s="508"/>
      <c r="AF620" s="508"/>
      <c r="AG620" s="508"/>
      <c r="AH620" s="507" t="s">
        <v>1412</v>
      </c>
    </row>
    <row r="621" spans="1:34" ht="31.5">
      <c r="A621" s="588"/>
      <c r="B621" s="591"/>
      <c r="C621" s="167"/>
      <c r="D621" s="14" t="s">
        <v>863</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1413</v>
      </c>
    </row>
    <row r="622" spans="1:34" ht="31.5">
      <c r="A622" s="588"/>
      <c r="B622" s="591"/>
      <c r="C622" s="167"/>
      <c r="D622" s="262" t="s">
        <v>864</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1414</v>
      </c>
      <c r="AG622" s="508"/>
      <c r="AH622" s="507" t="s">
        <v>1415</v>
      </c>
    </row>
    <row r="623" spans="1:34" ht="31.5">
      <c r="A623" s="588"/>
      <c r="B623" s="591"/>
      <c r="C623" s="167"/>
      <c r="D623" s="262" t="s">
        <v>1348</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c r="AA623" s="407">
        <f t="shared" si="80"/>
        <v>21000</v>
      </c>
      <c r="AC623" s="499"/>
      <c r="AD623" s="513">
        <v>31000</v>
      </c>
      <c r="AE623" s="508"/>
      <c r="AF623" s="508"/>
      <c r="AG623" s="508"/>
      <c r="AH623" s="507" t="s">
        <v>1416</v>
      </c>
    </row>
    <row r="624" spans="1:34" ht="63">
      <c r="A624" s="588"/>
      <c r="B624" s="591"/>
      <c r="C624" s="167"/>
      <c r="D624" s="262" t="s">
        <v>134</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1416</v>
      </c>
    </row>
    <row r="625" spans="1:34" ht="48" customHeight="1">
      <c r="A625" s="588"/>
      <c r="B625" s="591"/>
      <c r="C625" s="167"/>
      <c r="D625" s="262" t="s">
        <v>44</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1413</v>
      </c>
    </row>
    <row r="626" spans="1:34" ht="31.5">
      <c r="A626" s="588"/>
      <c r="B626" s="591"/>
      <c r="C626" s="167"/>
      <c r="D626" s="263" t="s">
        <v>45</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1416</v>
      </c>
    </row>
    <row r="627" spans="1:34" ht="63" hidden="1">
      <c r="A627" s="588"/>
      <c r="B627" s="591"/>
      <c r="C627" s="167"/>
      <c r="D627" s="263" t="s">
        <v>1267</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89"/>
      <c r="B628" s="592"/>
      <c r="C628" s="167"/>
      <c r="D628" s="263" t="s">
        <v>1009</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1745</v>
      </c>
      <c r="B629" s="590" t="s">
        <v>1683</v>
      </c>
      <c r="C629" s="167"/>
      <c r="D629" s="136" t="s">
        <v>961</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767</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124</v>
      </c>
      <c r="B632" s="534" t="s">
        <v>1194</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1216</v>
      </c>
      <c r="B633" s="584" t="s">
        <v>963</v>
      </c>
      <c r="C633" s="195"/>
      <c r="D633" s="136" t="s">
        <v>1810</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351</v>
      </c>
      <c r="D634" s="141" t="s">
        <v>352</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1811</v>
      </c>
      <c r="D635" s="141" t="s">
        <v>1812</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125</v>
      </c>
      <c r="B637" s="534" t="s">
        <v>1813</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9739351.88</v>
      </c>
      <c r="AA637" s="407">
        <f t="shared" si="80"/>
        <v>37108519.54</v>
      </c>
      <c r="AC637" s="499"/>
      <c r="AD637" s="513"/>
      <c r="AE637" s="508"/>
      <c r="AF637" s="508"/>
      <c r="AG637" s="508"/>
      <c r="AH637" s="508"/>
    </row>
    <row r="638" spans="1:34" ht="15.75" customHeight="1" hidden="1">
      <c r="A638" s="581" t="s">
        <v>1216</v>
      </c>
      <c r="B638" s="584" t="s">
        <v>963</v>
      </c>
      <c r="C638" s="135"/>
      <c r="D638" s="136" t="s">
        <v>961</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351</v>
      </c>
      <c r="D639" s="141" t="s">
        <v>352</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1814</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3755462.84</v>
      </c>
      <c r="AA640" s="407">
        <f t="shared" si="80"/>
        <v>7176486.64</v>
      </c>
      <c r="AC640" s="59"/>
      <c r="AD640" s="514"/>
      <c r="AE640" s="509"/>
      <c r="AF640" s="509"/>
      <c r="AG640" s="509"/>
      <c r="AH640" s="509"/>
    </row>
    <row r="641" spans="1:62" s="54" customFormat="1" ht="16.5" customHeight="1">
      <c r="A641" s="533">
        <v>100102</v>
      </c>
      <c r="B641" s="533" t="s">
        <v>1815</v>
      </c>
      <c r="C641" s="135"/>
      <c r="D641" s="216" t="s">
        <v>961</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3164275.47</v>
      </c>
      <c r="AA641" s="407">
        <f t="shared" si="80"/>
        <v>6387674.01</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1818</v>
      </c>
      <c r="D642" s="217" t="s">
        <v>1819</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1933</v>
      </c>
      <c r="AF642" s="675"/>
      <c r="AG642" s="675"/>
      <c r="AH642" s="676"/>
    </row>
    <row r="643" spans="1:34" s="45" customFormat="1" ht="31.5">
      <c r="A643" s="533"/>
      <c r="B643" s="533"/>
      <c r="C643" s="135"/>
      <c r="D643" s="217" t="s">
        <v>1538</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120000</v>
      </c>
      <c r="AC643" s="499"/>
      <c r="AD643" s="512">
        <v>300000</v>
      </c>
      <c r="AE643" s="512"/>
      <c r="AF643" s="507"/>
      <c r="AG643" s="507" t="s">
        <v>1936</v>
      </c>
      <c r="AH643" s="507" t="s">
        <v>1937</v>
      </c>
    </row>
    <row r="644" spans="1:34" s="45" customFormat="1" ht="47.25">
      <c r="A644" s="533"/>
      <c r="B644" s="533"/>
      <c r="C644" s="135"/>
      <c r="D644" s="217" t="s">
        <v>217</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v>1188</v>
      </c>
      <c r="AA644" s="407">
        <f t="shared" si="80"/>
        <v>355312</v>
      </c>
      <c r="AC644" s="499"/>
      <c r="AD644" s="512">
        <v>1426000</v>
      </c>
      <c r="AE644" s="507"/>
      <c r="AF644" s="674" t="s">
        <v>1938</v>
      </c>
      <c r="AG644" s="675"/>
      <c r="AH644" s="676"/>
    </row>
    <row r="645" spans="1:34" s="362" customFormat="1" ht="54" customHeight="1">
      <c r="A645" s="533"/>
      <c r="B645" s="533"/>
      <c r="C645" s="135"/>
      <c r="D645" s="1" t="s">
        <v>779</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1495327.07</v>
      </c>
      <c r="AC645" s="501"/>
      <c r="AD645" s="512">
        <v>1978300</v>
      </c>
      <c r="AE645" s="512">
        <v>1978300</v>
      </c>
      <c r="AF645" s="507"/>
      <c r="AG645" s="507" t="s">
        <v>1934</v>
      </c>
      <c r="AH645" s="507" t="s">
        <v>1935</v>
      </c>
    </row>
    <row r="646" spans="1:34" s="362" customFormat="1" ht="38.25">
      <c r="A646" s="533"/>
      <c r="B646" s="533"/>
      <c r="C646" s="135" t="s">
        <v>899</v>
      </c>
      <c r="D646" s="1" t="s">
        <v>216</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f>
        <v>2411379.93</v>
      </c>
      <c r="AA646" s="407">
        <f t="shared" si="80"/>
        <v>2852833.07</v>
      </c>
      <c r="AC646" s="501"/>
      <c r="AD646" s="512">
        <v>7323204</v>
      </c>
      <c r="AE646" s="512">
        <v>7323204</v>
      </c>
      <c r="AF646" s="507" t="s">
        <v>1939</v>
      </c>
      <c r="AG646" s="507" t="s">
        <v>1940</v>
      </c>
      <c r="AH646" s="507"/>
    </row>
    <row r="647" spans="1:34" s="362" customFormat="1" ht="31.5">
      <c r="A647" s="533"/>
      <c r="B647" s="533"/>
      <c r="C647" s="135" t="s">
        <v>901</v>
      </c>
      <c r="D647" s="1" t="s">
        <v>28</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1941</v>
      </c>
      <c r="AF647" s="675"/>
      <c r="AG647" s="676"/>
      <c r="AH647" s="507"/>
    </row>
    <row r="648" spans="1:34" s="362" customFormat="1" ht="31.5">
      <c r="A648" s="533"/>
      <c r="B648" s="533"/>
      <c r="C648" s="135" t="s">
        <v>903</v>
      </c>
      <c r="D648" s="1" t="s">
        <v>29</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1936</v>
      </c>
      <c r="AH648" s="507"/>
    </row>
    <row r="649" spans="1:34" s="362" customFormat="1" ht="31.5">
      <c r="A649" s="533"/>
      <c r="B649" s="533"/>
      <c r="C649" s="135" t="s">
        <v>1830</v>
      </c>
      <c r="D649" s="1" t="s">
        <v>30</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1941</v>
      </c>
      <c r="AF649" s="675"/>
      <c r="AG649" s="676"/>
      <c r="AH649" s="507"/>
    </row>
    <row r="650" spans="1:34" s="362" customFormat="1" ht="31.5">
      <c r="A650" s="533"/>
      <c r="B650" s="533"/>
      <c r="C650" s="135"/>
      <c r="D650" s="1" t="s">
        <v>780</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1934</v>
      </c>
      <c r="AH650" s="507" t="s">
        <v>1937</v>
      </c>
    </row>
    <row r="651" spans="1:34" s="362" customFormat="1" ht="48" customHeight="1">
      <c r="A651" s="533"/>
      <c r="B651" s="533"/>
      <c r="C651" s="135"/>
      <c r="D651" s="1" t="s">
        <v>781</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1934</v>
      </c>
      <c r="AH651" s="507" t="s">
        <v>1937</v>
      </c>
    </row>
    <row r="652" spans="1:34" s="362" customFormat="1" ht="58.5" customHeight="1">
      <c r="A652" s="533"/>
      <c r="B652" s="533"/>
      <c r="C652" s="135"/>
      <c r="D652" s="1" t="s">
        <v>1571</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1942</v>
      </c>
      <c r="AG652" s="507" t="s">
        <v>1943</v>
      </c>
      <c r="AH652" s="507" t="s">
        <v>1937</v>
      </c>
    </row>
    <row r="653" spans="1:34" s="362" customFormat="1" ht="31.5">
      <c r="A653" s="533"/>
      <c r="B653" s="533"/>
      <c r="C653" s="135"/>
      <c r="D653" s="1" t="s">
        <v>1376</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40000</v>
      </c>
      <c r="AC653" s="501"/>
      <c r="AD653" s="512">
        <v>50000</v>
      </c>
      <c r="AE653" s="507">
        <v>63349</v>
      </c>
      <c r="AF653" s="507"/>
      <c r="AG653" s="507" t="s">
        <v>1934</v>
      </c>
      <c r="AH653" s="507" t="s">
        <v>1937</v>
      </c>
    </row>
    <row r="654" spans="1:34" s="362" customFormat="1" ht="25.5">
      <c r="A654" s="533"/>
      <c r="B654" s="533"/>
      <c r="C654" s="135"/>
      <c r="D654" s="1" t="s">
        <v>783</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1944</v>
      </c>
      <c r="AH654" s="507" t="s">
        <v>1937</v>
      </c>
    </row>
    <row r="655" spans="1:34" s="362" customFormat="1" ht="31.5">
      <c r="A655" s="533"/>
      <c r="B655" s="533"/>
      <c r="C655" s="135"/>
      <c r="D655" s="1" t="s">
        <v>782</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1946</v>
      </c>
      <c r="AG655" s="525" t="s">
        <v>1947</v>
      </c>
      <c r="AH655" s="507" t="s">
        <v>1948</v>
      </c>
    </row>
    <row r="656" spans="1:34" s="362" customFormat="1" ht="25.5">
      <c r="A656" s="533"/>
      <c r="B656" s="533"/>
      <c r="C656" s="135"/>
      <c r="D656" s="1" t="s">
        <v>0</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1945</v>
      </c>
      <c r="AH656" s="507" t="s">
        <v>1937</v>
      </c>
    </row>
    <row r="657" spans="1:62" s="54" customFormat="1" ht="15.75" customHeight="1">
      <c r="A657" s="533">
        <v>100106</v>
      </c>
      <c r="B657" s="533" t="s">
        <v>1364</v>
      </c>
      <c r="C657" s="195"/>
      <c r="D657" s="216" t="s">
        <v>961</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591187.37</v>
      </c>
      <c r="AA657" s="407">
        <f t="shared" si="80"/>
        <v>768812.63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26</v>
      </c>
      <c r="D658" s="1" t="s">
        <v>35</v>
      </c>
      <c r="E658" s="142"/>
      <c r="F658" s="143"/>
      <c r="G658" s="142"/>
      <c r="H658" s="417" t="s">
        <v>215</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65132.9+200366.31+60605.67+76456.8+14488.88+107440.2+26295.81+40400.8</f>
        <v>591187.37</v>
      </c>
      <c r="AA658" s="407">
        <f t="shared" si="80"/>
        <v>768812.63</v>
      </c>
      <c r="AB658" s="490"/>
      <c r="AC658" s="501"/>
      <c r="AD658" s="512">
        <v>1759846.68</v>
      </c>
      <c r="AE658" s="674" t="s">
        <v>1949</v>
      </c>
      <c r="AF658" s="675"/>
      <c r="AG658" s="676"/>
      <c r="AH658" s="507" t="s">
        <v>1937</v>
      </c>
    </row>
    <row r="659" spans="1:34" s="362" customFormat="1" ht="73.5" customHeight="1" hidden="1">
      <c r="A659" s="533"/>
      <c r="B659" s="533"/>
      <c r="C659" s="135"/>
      <c r="D659" s="13" t="s">
        <v>36</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1692</v>
      </c>
      <c r="C660" s="267"/>
      <c r="D660" s="216" t="s">
        <v>961</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t="shared" si="80"/>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1092</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0"/>
        <v>20000</v>
      </c>
      <c r="AC661" s="498"/>
      <c r="AD661" s="512">
        <v>20000</v>
      </c>
      <c r="AE661" s="507"/>
      <c r="AF661" s="507"/>
      <c r="AG661" s="507"/>
      <c r="AH661" s="507" t="s">
        <v>1937</v>
      </c>
    </row>
    <row r="662" spans="1:62" s="28" customFormat="1" ht="15.75">
      <c r="A662" s="584">
        <v>150101</v>
      </c>
      <c r="B662" s="584" t="s">
        <v>360</v>
      </c>
      <c r="C662" s="195"/>
      <c r="D662" s="216" t="s">
        <v>961</v>
      </c>
      <c r="E662" s="137"/>
      <c r="F662" s="159"/>
      <c r="G662" s="137"/>
      <c r="H662" s="416"/>
      <c r="I662" s="139">
        <f aca="true" t="shared" si="89" ref="I662:Z662">SUM(I663:I686)</f>
        <v>20269346.62</v>
      </c>
      <c r="J662" s="139">
        <f t="shared" si="89"/>
        <v>0</v>
      </c>
      <c r="K662" s="139">
        <f t="shared" si="89"/>
        <v>0</v>
      </c>
      <c r="L662" s="139">
        <f t="shared" si="89"/>
        <v>26266288.57</v>
      </c>
      <c r="M662" s="139">
        <f t="shared" si="89"/>
        <v>0</v>
      </c>
      <c r="N662" s="139">
        <f t="shared" si="89"/>
        <v>0</v>
      </c>
      <c r="O662" s="139">
        <f t="shared" si="89"/>
        <v>1278506.72</v>
      </c>
      <c r="P662" s="139">
        <f t="shared" si="89"/>
        <v>0</v>
      </c>
      <c r="Q662" s="139">
        <f t="shared" si="89"/>
        <v>770000</v>
      </c>
      <c r="R662" s="139">
        <f t="shared" si="89"/>
        <v>1062994</v>
      </c>
      <c r="S662" s="139">
        <f t="shared" si="89"/>
        <v>6661395</v>
      </c>
      <c r="T662" s="139">
        <f t="shared" si="89"/>
        <v>2528886.59</v>
      </c>
      <c r="U662" s="139">
        <f t="shared" si="89"/>
        <v>3969780.2</v>
      </c>
      <c r="V662" s="139">
        <f t="shared" si="89"/>
        <v>2157845.62</v>
      </c>
      <c r="W662" s="139">
        <f t="shared" si="89"/>
        <v>1546619.68</v>
      </c>
      <c r="X662" s="139">
        <f t="shared" si="89"/>
        <v>293318.81</v>
      </c>
      <c r="Y662" s="139">
        <f t="shared" si="89"/>
        <v>0</v>
      </c>
      <c r="Z662" s="139">
        <f t="shared" si="89"/>
        <v>1927762.82</v>
      </c>
      <c r="AA662" s="407">
        <f t="shared" si="80"/>
        <v>16501645.31</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102">
      <c r="A663" s="585"/>
      <c r="B663" s="585"/>
      <c r="C663" s="266" t="s">
        <v>2016</v>
      </c>
      <c r="D663" s="14" t="s">
        <v>2017</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0"/>
        <v>0</v>
      </c>
      <c r="AC663" s="499"/>
      <c r="AD663" s="512">
        <v>1278506.72</v>
      </c>
      <c r="AE663" s="507">
        <v>3845764.8</v>
      </c>
      <c r="AF663" s="507" t="s">
        <v>1014</v>
      </c>
      <c r="AG663" s="507" t="s">
        <v>512</v>
      </c>
      <c r="AH663" s="507" t="s">
        <v>513</v>
      </c>
    </row>
    <row r="664" spans="1:34" s="362" customFormat="1" ht="18" customHeight="1" hidden="1">
      <c r="A664" s="585"/>
      <c r="B664" s="585"/>
      <c r="C664" s="266"/>
      <c r="D664" s="374" t="s">
        <v>1093</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0"/>
        <v>0</v>
      </c>
      <c r="AC664" s="501"/>
      <c r="AD664" s="512"/>
      <c r="AE664" s="507"/>
      <c r="AF664" s="507"/>
      <c r="AG664" s="507"/>
      <c r="AH664" s="507"/>
    </row>
    <row r="665" spans="1:34" s="362" customFormat="1" ht="15.75" hidden="1">
      <c r="A665" s="585"/>
      <c r="B665" s="585"/>
      <c r="C665" s="266"/>
      <c r="D665" s="374" t="s">
        <v>1098</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0"/>
        <v>0</v>
      </c>
      <c r="AC665" s="501"/>
      <c r="AD665" s="512"/>
      <c r="AE665" s="507"/>
      <c r="AF665" s="507"/>
      <c r="AG665" s="507"/>
      <c r="AH665" s="507"/>
    </row>
    <row r="666" spans="1:34" s="362" customFormat="1" ht="31.5" hidden="1">
      <c r="A666" s="585"/>
      <c r="B666" s="585"/>
      <c r="C666" s="266"/>
      <c r="D666" s="14" t="s">
        <v>326</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0"/>
        <v>0</v>
      </c>
      <c r="AC666" s="501"/>
      <c r="AD666" s="512"/>
      <c r="AE666" s="507"/>
      <c r="AF666" s="507"/>
      <c r="AG666" s="507"/>
      <c r="AH666" s="507"/>
    </row>
    <row r="667" spans="1:34" s="362" customFormat="1" ht="15.75" hidden="1">
      <c r="A667" s="585"/>
      <c r="B667" s="585"/>
      <c r="C667" s="266"/>
      <c r="D667" s="14" t="s">
        <v>327</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aca="true" t="shared" si="90" ref="AA667:AA730">N667+O667+P667+Q667+R667+S667+T667+U667+V667-Z667</f>
        <v>0</v>
      </c>
      <c r="AC667" s="501"/>
      <c r="AD667" s="512"/>
      <c r="AE667" s="507"/>
      <c r="AF667" s="507"/>
      <c r="AG667" s="507"/>
      <c r="AH667" s="507"/>
    </row>
    <row r="668" spans="1:34" s="362" customFormat="1" ht="31.5" hidden="1">
      <c r="A668" s="585"/>
      <c r="B668" s="585"/>
      <c r="C668" s="266"/>
      <c r="D668" s="13" t="s">
        <v>1164</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90"/>
        <v>0</v>
      </c>
      <c r="AC668" s="501"/>
      <c r="AD668" s="512"/>
      <c r="AE668" s="507"/>
      <c r="AF668" s="507"/>
      <c r="AG668" s="507"/>
      <c r="AH668" s="507"/>
    </row>
    <row r="669" spans="1:34" s="362" customFormat="1" ht="47.25" hidden="1">
      <c r="A669" s="585"/>
      <c r="B669" s="585"/>
      <c r="C669" s="266"/>
      <c r="D669" s="14" t="s">
        <v>1792</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90"/>
        <v>0</v>
      </c>
      <c r="AC669" s="501"/>
      <c r="AD669" s="512"/>
      <c r="AE669" s="507"/>
      <c r="AF669" s="507"/>
      <c r="AG669" s="507"/>
      <c r="AH669" s="507"/>
    </row>
    <row r="670" spans="1:34" s="362" customFormat="1" ht="31.5">
      <c r="A670" s="585"/>
      <c r="B670" s="585"/>
      <c r="C670" s="266" t="s">
        <v>1680</v>
      </c>
      <c r="D670" s="1" t="s">
        <v>1149</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90"/>
        <v>59872.26</v>
      </c>
      <c r="AC670" s="501"/>
      <c r="AD670" s="512">
        <v>106968</v>
      </c>
      <c r="AE670" s="507">
        <v>951562.56</v>
      </c>
      <c r="AF670" s="507" t="s">
        <v>514</v>
      </c>
      <c r="AG670" s="507" t="s">
        <v>515</v>
      </c>
      <c r="AH670" s="507" t="s">
        <v>1937</v>
      </c>
    </row>
    <row r="671" spans="1:34" s="362" customFormat="1" ht="92.25" customHeight="1">
      <c r="A671" s="585"/>
      <c r="B671" s="585"/>
      <c r="C671" s="266" t="s">
        <v>1674</v>
      </c>
      <c r="D671" s="1" t="s">
        <v>987</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90"/>
        <v>2128808.99</v>
      </c>
      <c r="AC671" s="501"/>
      <c r="AD671" s="512">
        <v>2700000</v>
      </c>
      <c r="AE671" s="507">
        <v>4927226</v>
      </c>
      <c r="AF671" s="507" t="s">
        <v>516</v>
      </c>
      <c r="AG671" s="507" t="s">
        <v>517</v>
      </c>
      <c r="AH671" s="507" t="s">
        <v>518</v>
      </c>
    </row>
    <row r="672" spans="1:34" s="362" customFormat="1" ht="38.25">
      <c r="A672" s="585"/>
      <c r="B672" s="585"/>
      <c r="C672" s="266" t="s">
        <v>1676</v>
      </c>
      <c r="D672" s="14" t="s">
        <v>1150</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90"/>
        <v>0</v>
      </c>
      <c r="AC672" s="501"/>
      <c r="AD672" s="512">
        <v>419722</v>
      </c>
      <c r="AE672" s="507">
        <v>6887109</v>
      </c>
      <c r="AF672" s="507" t="s">
        <v>519</v>
      </c>
      <c r="AG672" s="507" t="s">
        <v>520</v>
      </c>
      <c r="AH672" s="507"/>
    </row>
    <row r="673" spans="1:34" s="362" customFormat="1" ht="38.25">
      <c r="A673" s="585"/>
      <c r="B673" s="585"/>
      <c r="C673" s="266" t="s">
        <v>1242</v>
      </c>
      <c r="D673" s="14" t="s">
        <v>1189</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90"/>
        <v>0</v>
      </c>
      <c r="AC673" s="501"/>
      <c r="AD673" s="512">
        <v>42318.81</v>
      </c>
      <c r="AE673" s="507">
        <v>359517</v>
      </c>
      <c r="AF673" s="507" t="s">
        <v>521</v>
      </c>
      <c r="AG673" s="507" t="s">
        <v>522</v>
      </c>
      <c r="AH673" s="507"/>
    </row>
    <row r="674" spans="1:34" s="362" customFormat="1" ht="31.5">
      <c r="A674" s="585"/>
      <c r="B674" s="585"/>
      <c r="C674" s="266" t="s">
        <v>1244</v>
      </c>
      <c r="D674" s="14" t="s">
        <v>1190</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90"/>
        <v>0</v>
      </c>
      <c r="AC674" s="501"/>
      <c r="AD674" s="512">
        <v>150000</v>
      </c>
      <c r="AE674" s="512">
        <v>150000</v>
      </c>
      <c r="AF674" s="507"/>
      <c r="AG674" s="507"/>
      <c r="AH674" s="507"/>
    </row>
    <row r="675" spans="1:34" s="362" customFormat="1" ht="51">
      <c r="A675" s="585"/>
      <c r="B675" s="585"/>
      <c r="C675" s="266"/>
      <c r="D675" s="14" t="s">
        <v>1191</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90"/>
        <v>633730.65</v>
      </c>
      <c r="AC675" s="501"/>
      <c r="AD675" s="512">
        <v>650000</v>
      </c>
      <c r="AE675" s="512">
        <v>650000</v>
      </c>
      <c r="AF675" s="507"/>
      <c r="AG675" s="507" t="s">
        <v>523</v>
      </c>
      <c r="AH675" s="507"/>
    </row>
    <row r="676" spans="1:34" s="362" customFormat="1" ht="31.5">
      <c r="A676" s="648"/>
      <c r="B676" s="648"/>
      <c r="C676" s="266" t="s">
        <v>586</v>
      </c>
      <c r="D676" s="13" t="s">
        <v>322</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90"/>
        <v>0</v>
      </c>
      <c r="AC676" s="501"/>
      <c r="AD676" s="512">
        <v>400000</v>
      </c>
      <c r="AE676" s="507">
        <v>400000</v>
      </c>
      <c r="AF676" s="507"/>
      <c r="AG676" s="507"/>
      <c r="AH676" s="507"/>
    </row>
    <row r="677" spans="1:34" s="362" customFormat="1" ht="31.5">
      <c r="A677" s="648"/>
      <c r="B677" s="648"/>
      <c r="C677" s="266"/>
      <c r="D677" s="14" t="s">
        <v>323</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90"/>
        <v>0</v>
      </c>
      <c r="AC677" s="501"/>
      <c r="AD677" s="512">
        <v>276897.68</v>
      </c>
      <c r="AE677" s="512">
        <v>276897.68</v>
      </c>
      <c r="AF677" s="507"/>
      <c r="AG677" s="507"/>
      <c r="AH677" s="507"/>
    </row>
    <row r="678" spans="1:34" s="362" customFormat="1" ht="63.75">
      <c r="A678" s="648"/>
      <c r="B678" s="648"/>
      <c r="C678" s="266"/>
      <c r="D678" s="370" t="s">
        <v>1675</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90"/>
        <v>78648</v>
      </c>
      <c r="AC678" s="501"/>
      <c r="AD678" s="512">
        <v>78648</v>
      </c>
      <c r="AE678" s="507">
        <v>95749.17</v>
      </c>
      <c r="AF678" s="507" t="s">
        <v>402</v>
      </c>
      <c r="AG678" s="507" t="s">
        <v>403</v>
      </c>
      <c r="AH678" s="507"/>
    </row>
    <row r="679" spans="1:34" s="362" customFormat="1" ht="47.25">
      <c r="A679" s="648"/>
      <c r="B679" s="648"/>
      <c r="C679" s="266"/>
      <c r="D679" s="14" t="s">
        <v>1572</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90"/>
        <v>97246</v>
      </c>
      <c r="AC679" s="501"/>
      <c r="AD679" s="512">
        <v>97246</v>
      </c>
      <c r="AE679" s="512">
        <v>846864.69</v>
      </c>
      <c r="AF679" s="512" t="s">
        <v>404</v>
      </c>
      <c r="AG679" s="507" t="s">
        <v>405</v>
      </c>
      <c r="AH679" s="507" t="s">
        <v>406</v>
      </c>
    </row>
    <row r="680" spans="1:34" s="362" customFormat="1" ht="15.75" hidden="1">
      <c r="A680" s="648"/>
      <c r="B680" s="648"/>
      <c r="C680" s="266"/>
      <c r="D680" s="677" t="s">
        <v>1573</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90"/>
        <v>0</v>
      </c>
      <c r="AC680" s="501"/>
      <c r="AD680" s="631">
        <v>8909732.21</v>
      </c>
      <c r="AE680" s="631">
        <v>15191564.94</v>
      </c>
      <c r="AF680" s="631" t="s">
        <v>407</v>
      </c>
      <c r="AG680" s="633" t="s">
        <v>408</v>
      </c>
      <c r="AH680" s="626" t="s">
        <v>409</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90"/>
        <v>8909732.21</v>
      </c>
      <c r="AB681" s="362" t="s">
        <v>1795</v>
      </c>
      <c r="AC681" s="501"/>
      <c r="AD681" s="632"/>
      <c r="AE681" s="632"/>
      <c r="AF681" s="632"/>
      <c r="AG681" s="634"/>
      <c r="AH681" s="627"/>
    </row>
    <row r="682" spans="1:34" s="362" customFormat="1" ht="38.25">
      <c r="A682" s="648"/>
      <c r="B682" s="648"/>
      <c r="C682" s="266"/>
      <c r="D682" s="14" t="s">
        <v>1574</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90"/>
        <v>3035073</v>
      </c>
      <c r="AC682" s="501"/>
      <c r="AD682" s="512">
        <v>3035073</v>
      </c>
      <c r="AE682" s="512">
        <v>3845764.8</v>
      </c>
      <c r="AF682" s="512" t="s">
        <v>410</v>
      </c>
      <c r="AG682" s="507" t="s">
        <v>411</v>
      </c>
      <c r="AH682" s="507" t="s">
        <v>412</v>
      </c>
    </row>
    <row r="683" spans="1:34" s="362" customFormat="1" ht="51">
      <c r="A683" s="648"/>
      <c r="B683" s="648"/>
      <c r="C683" s="266"/>
      <c r="D683" s="1" t="s">
        <v>686</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90"/>
        <v>1054234.2</v>
      </c>
      <c r="AC683" s="501"/>
      <c r="AD683" s="512">
        <v>1054234.2</v>
      </c>
      <c r="AE683" s="512">
        <v>1568034.34</v>
      </c>
      <c r="AF683" s="512" t="s">
        <v>413</v>
      </c>
      <c r="AG683" s="507" t="s">
        <v>414</v>
      </c>
      <c r="AH683" s="507"/>
    </row>
    <row r="684" spans="1:34" s="362" customFormat="1" ht="31.5">
      <c r="A684" s="648"/>
      <c r="B684" s="648"/>
      <c r="C684" s="266"/>
      <c r="D684" s="681" t="s">
        <v>1</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90"/>
        <v>414300</v>
      </c>
      <c r="AC684" s="501"/>
      <c r="AD684" s="512">
        <v>980000</v>
      </c>
      <c r="AE684" s="512">
        <v>999050</v>
      </c>
      <c r="AF684" s="512"/>
      <c r="AG684" s="507" t="s">
        <v>1934</v>
      </c>
      <c r="AH684" s="507" t="s">
        <v>1937</v>
      </c>
    </row>
    <row r="685" spans="1:34" s="362" customFormat="1" ht="31.5" hidden="1">
      <c r="A685" s="648"/>
      <c r="B685" s="648"/>
      <c r="C685" s="266"/>
      <c r="D685" s="681" t="s">
        <v>1235</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90"/>
        <v>0</v>
      </c>
      <c r="AC685" s="501"/>
      <c r="AD685" s="512"/>
      <c r="AE685" s="512"/>
      <c r="AF685" s="512"/>
      <c r="AG685" s="507"/>
      <c r="AH685" s="507"/>
    </row>
    <row r="686" spans="1:34" s="362" customFormat="1" ht="32.25" customHeight="1">
      <c r="A686" s="644"/>
      <c r="B686" s="644"/>
      <c r="C686" s="266"/>
      <c r="D686" s="14" t="s">
        <v>759</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90"/>
        <v>90000</v>
      </c>
      <c r="AC686" s="501"/>
      <c r="AD686" s="512">
        <v>90000</v>
      </c>
      <c r="AE686" s="512">
        <v>90000</v>
      </c>
      <c r="AF686" s="512"/>
      <c r="AG686" s="507" t="s">
        <v>415</v>
      </c>
      <c r="AH686" s="507"/>
    </row>
    <row r="687" spans="1:34" s="362" customFormat="1" ht="15.75">
      <c r="A687" s="586">
        <v>170603</v>
      </c>
      <c r="B687" s="586" t="s">
        <v>760</v>
      </c>
      <c r="C687" s="266"/>
      <c r="D687" s="71" t="s">
        <v>961</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90"/>
        <v>745470</v>
      </c>
      <c r="AC687" s="501"/>
      <c r="AD687" s="512"/>
      <c r="AE687" s="512"/>
      <c r="AF687" s="512"/>
      <c r="AG687" s="507"/>
      <c r="AH687" s="507"/>
    </row>
    <row r="688" spans="1:34" s="362" customFormat="1" ht="15.75" hidden="1">
      <c r="A688" s="587"/>
      <c r="B688" s="587"/>
      <c r="C688" s="266"/>
      <c r="D688" s="14" t="s">
        <v>43</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90"/>
        <v>0</v>
      </c>
      <c r="AC688" s="501"/>
      <c r="AD688" s="512"/>
      <c r="AE688" s="512"/>
      <c r="AF688" s="512"/>
      <c r="AG688" s="507"/>
      <c r="AH688" s="507"/>
    </row>
    <row r="689" spans="1:34" s="362" customFormat="1" ht="51">
      <c r="A689" s="605"/>
      <c r="B689" s="605"/>
      <c r="C689" s="266"/>
      <c r="D689" s="14" t="s">
        <v>756</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90"/>
        <v>745470</v>
      </c>
      <c r="AC689" s="501"/>
      <c r="AD689" s="512">
        <v>745470</v>
      </c>
      <c r="AE689" s="512">
        <v>745470</v>
      </c>
      <c r="AF689" s="512"/>
      <c r="AG689" s="507"/>
      <c r="AH689" s="507" t="s">
        <v>416</v>
      </c>
    </row>
    <row r="690" spans="1:62" s="28" customFormat="1" ht="15.75" customHeight="1" hidden="1">
      <c r="A690" s="586">
        <v>170703</v>
      </c>
      <c r="B690" s="586" t="s">
        <v>294</v>
      </c>
      <c r="C690" s="270"/>
      <c r="D690" s="71" t="s">
        <v>961</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90"/>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1872</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90"/>
        <v>0</v>
      </c>
      <c r="AC691" s="499"/>
      <c r="AD691" s="512"/>
      <c r="AE691" s="512"/>
      <c r="AF691" s="512"/>
      <c r="AG691" s="507"/>
      <c r="AH691" s="507"/>
    </row>
    <row r="692" spans="1:62" s="28" customFormat="1" ht="15.75" customHeight="1">
      <c r="A692" s="584">
        <v>180409</v>
      </c>
      <c r="B692" s="584" t="s">
        <v>1082</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4040128.22</v>
      </c>
      <c r="AA692" s="407">
        <f t="shared" si="90"/>
        <v>12293415.59</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1319</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90"/>
        <v>8518033.74</v>
      </c>
      <c r="AC693" s="59"/>
      <c r="AD693" s="514"/>
      <c r="AE693" s="514"/>
      <c r="AF693" s="514"/>
      <c r="AG693" s="509"/>
      <c r="AH693" s="509"/>
    </row>
    <row r="694" spans="1:34" s="369" customFormat="1" ht="31.5">
      <c r="A694" s="585"/>
      <c r="B694" s="585"/>
      <c r="C694" s="135" t="s">
        <v>1320</v>
      </c>
      <c r="D694" s="378" t="s">
        <v>1873</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90"/>
        <v>0</v>
      </c>
      <c r="AC694" s="503"/>
      <c r="AD694" s="514">
        <v>1707863.76</v>
      </c>
      <c r="AE694" s="628" t="s">
        <v>417</v>
      </c>
      <c r="AF694" s="629"/>
      <c r="AG694" s="629"/>
      <c r="AH694" s="630"/>
    </row>
    <row r="695" spans="1:34" s="369" customFormat="1" ht="51">
      <c r="A695" s="585"/>
      <c r="B695" s="585"/>
      <c r="C695" s="135" t="s">
        <v>728</v>
      </c>
      <c r="D695" s="75" t="s">
        <v>1874</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90"/>
        <v>1225384</v>
      </c>
      <c r="AC695" s="503"/>
      <c r="AD695" s="514">
        <v>1225384</v>
      </c>
      <c r="AE695" s="512"/>
      <c r="AF695" s="514"/>
      <c r="AG695" s="507" t="s">
        <v>418</v>
      </c>
      <c r="AH695" s="507" t="s">
        <v>419</v>
      </c>
    </row>
    <row r="696" spans="1:34" s="369" customFormat="1" ht="15.75" hidden="1">
      <c r="A696" s="585"/>
      <c r="B696" s="585"/>
      <c r="C696" s="135"/>
      <c r="D696" s="75" t="s">
        <v>1875</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90"/>
        <v>0</v>
      </c>
      <c r="AC696" s="503"/>
      <c r="AD696" s="514"/>
      <c r="AE696" s="514"/>
      <c r="AF696" s="514"/>
      <c r="AG696" s="509"/>
      <c r="AH696" s="509"/>
    </row>
    <row r="697" spans="1:34" s="369" customFormat="1" ht="31.5">
      <c r="A697" s="585"/>
      <c r="B697" s="585"/>
      <c r="C697" s="135"/>
      <c r="D697" s="75" t="s">
        <v>979</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90"/>
        <v>2591671.23</v>
      </c>
      <c r="AC697" s="503"/>
      <c r="AD697" s="512">
        <v>6500</v>
      </c>
      <c r="AE697" s="512"/>
      <c r="AF697" s="512"/>
      <c r="AG697" s="507"/>
      <c r="AH697" s="507" t="s">
        <v>420</v>
      </c>
    </row>
    <row r="698" spans="1:34" s="369" customFormat="1" ht="47.25">
      <c r="A698" s="585"/>
      <c r="B698" s="585"/>
      <c r="C698" s="135"/>
      <c r="D698" s="75" t="s">
        <v>1372</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90"/>
        <v>3478529.23</v>
      </c>
      <c r="AC698" s="503"/>
      <c r="AD698" s="512">
        <v>3478529.23</v>
      </c>
      <c r="AE698" s="623" t="s">
        <v>417</v>
      </c>
      <c r="AF698" s="624"/>
      <c r="AG698" s="624"/>
      <c r="AH698" s="625"/>
    </row>
    <row r="699" spans="1:34" s="369" customFormat="1" ht="31.5">
      <c r="A699" s="585"/>
      <c r="B699" s="585"/>
      <c r="C699" s="135"/>
      <c r="D699" s="75" t="s">
        <v>1373</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90"/>
        <v>92347.2</v>
      </c>
      <c r="AC699" s="503"/>
      <c r="AD699" s="512">
        <v>92347.2</v>
      </c>
      <c r="AE699" s="623" t="s">
        <v>417</v>
      </c>
      <c r="AF699" s="624"/>
      <c r="AG699" s="624"/>
      <c r="AH699" s="625"/>
    </row>
    <row r="700" spans="1:34" s="369" customFormat="1" ht="31.5">
      <c r="A700" s="585"/>
      <c r="B700" s="585"/>
      <c r="C700" s="135"/>
      <c r="D700" s="75" t="s">
        <v>1665</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90"/>
        <v>538446.36</v>
      </c>
      <c r="AC700" s="503"/>
      <c r="AD700" s="512">
        <v>538446.36</v>
      </c>
      <c r="AE700" s="623" t="s">
        <v>417</v>
      </c>
      <c r="AF700" s="624"/>
      <c r="AG700" s="624"/>
      <c r="AH700" s="625"/>
    </row>
    <row r="701" spans="1:34" s="369" customFormat="1" ht="126">
      <c r="A701" s="585"/>
      <c r="B701" s="585"/>
      <c r="C701" s="135"/>
      <c r="D701" s="75" t="s">
        <v>1352</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90"/>
        <v>411612.69</v>
      </c>
      <c r="AC701" s="503"/>
      <c r="AD701" s="512">
        <v>411612.69</v>
      </c>
      <c r="AE701" s="623" t="s">
        <v>417</v>
      </c>
      <c r="AF701" s="624"/>
      <c r="AG701" s="624"/>
      <c r="AH701" s="625"/>
    </row>
    <row r="702" spans="1:34" s="369" customFormat="1" ht="31.5">
      <c r="A702" s="585"/>
      <c r="B702" s="585"/>
      <c r="C702" s="135"/>
      <c r="D702" s="75" t="s">
        <v>1154</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90"/>
        <v>180043.03</v>
      </c>
      <c r="AC702" s="503"/>
      <c r="AD702" s="512">
        <v>180043.03</v>
      </c>
      <c r="AE702" s="623" t="s">
        <v>417</v>
      </c>
      <c r="AF702" s="624"/>
      <c r="AG702" s="624"/>
      <c r="AH702" s="625"/>
    </row>
    <row r="703" spans="1:34" s="30" customFormat="1" ht="15.75">
      <c r="A703" s="585"/>
      <c r="B703" s="585"/>
      <c r="C703" s="135"/>
      <c r="D703" s="272" t="s">
        <v>1345</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90"/>
        <v>58922.48</v>
      </c>
      <c r="AC703" s="59"/>
      <c r="AD703" s="512"/>
      <c r="AE703" s="512"/>
      <c r="AF703" s="512"/>
      <c r="AG703" s="507"/>
      <c r="AH703" s="507"/>
    </row>
    <row r="704" spans="1:34" s="30" customFormat="1" ht="51">
      <c r="A704" s="585"/>
      <c r="B704" s="585"/>
      <c r="C704" s="135"/>
      <c r="D704" s="276" t="s">
        <v>1155</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90"/>
        <v>58922.48</v>
      </c>
      <c r="AC704" s="59"/>
      <c r="AD704" s="512">
        <v>300000</v>
      </c>
      <c r="AE704" s="512">
        <v>300000</v>
      </c>
      <c r="AF704" s="512"/>
      <c r="AG704" s="507" t="s">
        <v>421</v>
      </c>
      <c r="AH704" s="507"/>
    </row>
    <row r="705" spans="1:34" s="30" customFormat="1" ht="31.5">
      <c r="A705" s="585"/>
      <c r="B705" s="585"/>
      <c r="C705" s="274" t="s">
        <v>160</v>
      </c>
      <c r="D705" s="73" t="s">
        <v>161</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90"/>
        <v>320000</v>
      </c>
      <c r="AC705" s="59"/>
      <c r="AD705" s="512"/>
      <c r="AE705" s="512"/>
      <c r="AF705" s="512"/>
      <c r="AG705" s="507"/>
      <c r="AH705" s="507"/>
    </row>
    <row r="706" spans="1:34" s="369" customFormat="1" ht="15.75" hidden="1">
      <c r="A706" s="585"/>
      <c r="B706" s="585"/>
      <c r="C706" s="274"/>
      <c r="D706" s="75" t="s">
        <v>1156</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90"/>
        <v>0</v>
      </c>
      <c r="AC706" s="503"/>
      <c r="AD706" s="512"/>
      <c r="AE706" s="512"/>
      <c r="AF706" s="512"/>
      <c r="AG706" s="507"/>
      <c r="AH706" s="507"/>
    </row>
    <row r="707" spans="1:34" s="369" customFormat="1" ht="38.25">
      <c r="A707" s="585"/>
      <c r="B707" s="585"/>
      <c r="C707" s="274"/>
      <c r="D707" s="75" t="s">
        <v>582</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90"/>
        <v>320000</v>
      </c>
      <c r="AC707" s="503"/>
      <c r="AD707" s="512">
        <v>320000</v>
      </c>
      <c r="AE707" s="512"/>
      <c r="AF707" s="512"/>
      <c r="AG707" s="507" t="s">
        <v>422</v>
      </c>
      <c r="AH707" s="507"/>
    </row>
    <row r="708" spans="1:34" s="369" customFormat="1" ht="15.75" hidden="1">
      <c r="A708" s="585"/>
      <c r="B708" s="585"/>
      <c r="C708" s="274"/>
      <c r="D708" s="75" t="s">
        <v>583</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90"/>
        <v>0</v>
      </c>
      <c r="AC708" s="503"/>
      <c r="AD708" s="512"/>
      <c r="AE708" s="512"/>
      <c r="AF708" s="512"/>
      <c r="AG708" s="507"/>
      <c r="AH708" s="507"/>
    </row>
    <row r="709" spans="1:34" s="30" customFormat="1" ht="15.75">
      <c r="A709" s="585"/>
      <c r="B709" s="585"/>
      <c r="C709" s="135"/>
      <c r="D709" s="225" t="s">
        <v>1824</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90"/>
        <v>1645000</v>
      </c>
      <c r="AC709" s="59"/>
      <c r="AD709" s="512"/>
      <c r="AE709" s="512"/>
      <c r="AF709" s="512"/>
      <c r="AG709" s="507"/>
      <c r="AH709" s="507"/>
    </row>
    <row r="710" spans="1:34" s="369" customFormat="1" ht="38.25">
      <c r="A710" s="585"/>
      <c r="B710" s="585"/>
      <c r="C710" s="135" t="s">
        <v>1825</v>
      </c>
      <c r="D710" s="378" t="s">
        <v>584</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90"/>
        <v>700000</v>
      </c>
      <c r="AC710" s="503"/>
      <c r="AD710" s="512">
        <v>700000</v>
      </c>
      <c r="AE710" s="512">
        <v>700000</v>
      </c>
      <c r="AF710" s="512" t="s">
        <v>423</v>
      </c>
      <c r="AG710" s="507"/>
      <c r="AH710" s="507"/>
    </row>
    <row r="711" spans="1:34" s="369" customFormat="1" ht="19.5" customHeight="1">
      <c r="A711" s="585"/>
      <c r="B711" s="585"/>
      <c r="C711" s="135"/>
      <c r="D711" s="75" t="s">
        <v>1158</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90"/>
        <v>68000</v>
      </c>
      <c r="AC711" s="503"/>
      <c r="AD711" s="512">
        <v>68000</v>
      </c>
      <c r="AE711" s="512">
        <v>68000</v>
      </c>
      <c r="AF711" s="512" t="s">
        <v>424</v>
      </c>
      <c r="AG711" s="507"/>
      <c r="AH711" s="507"/>
    </row>
    <row r="712" spans="1:34" s="369" customFormat="1" ht="15.75">
      <c r="A712" s="585"/>
      <c r="B712" s="585"/>
      <c r="C712" s="135" t="s">
        <v>1833</v>
      </c>
      <c r="D712" s="75" t="s">
        <v>1159</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90"/>
        <v>397000</v>
      </c>
      <c r="AC712" s="503"/>
      <c r="AD712" s="512">
        <v>950000</v>
      </c>
      <c r="AE712" s="512">
        <v>950000</v>
      </c>
      <c r="AF712" s="512"/>
      <c r="AG712" s="507"/>
      <c r="AH712" s="507" t="s">
        <v>425</v>
      </c>
    </row>
    <row r="713" spans="1:34" s="369" customFormat="1" ht="15.75">
      <c r="A713" s="585"/>
      <c r="B713" s="585"/>
      <c r="C713" s="135"/>
      <c r="D713" s="75" t="s">
        <v>1250</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90"/>
        <v>410000</v>
      </c>
      <c r="AC713" s="503"/>
      <c r="AD713" s="512">
        <v>410000</v>
      </c>
      <c r="AE713" s="512">
        <v>410000</v>
      </c>
      <c r="AF713" s="512"/>
      <c r="AG713" s="507"/>
      <c r="AH713" s="507" t="s">
        <v>425</v>
      </c>
    </row>
    <row r="714" spans="1:34" s="369" customFormat="1" ht="15.75">
      <c r="A714" s="585"/>
      <c r="B714" s="585"/>
      <c r="C714" s="135"/>
      <c r="D714" s="75" t="s">
        <v>1251</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90"/>
        <v>20000</v>
      </c>
      <c r="AC714" s="503"/>
      <c r="AD714" s="512">
        <v>20000</v>
      </c>
      <c r="AE714" s="512">
        <v>20000</v>
      </c>
      <c r="AF714" s="512"/>
      <c r="AG714" s="507"/>
      <c r="AH714" s="507"/>
    </row>
    <row r="715" spans="1:34" s="369" customFormat="1" ht="15.75">
      <c r="A715" s="585"/>
      <c r="B715" s="585"/>
      <c r="C715" s="135"/>
      <c r="D715" s="378" t="s">
        <v>1834</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90"/>
        <v>50000</v>
      </c>
      <c r="AC715" s="503"/>
      <c r="AD715" s="512">
        <v>50000</v>
      </c>
      <c r="AE715" s="512">
        <v>50000</v>
      </c>
      <c r="AF715" s="512"/>
      <c r="AG715" s="507"/>
      <c r="AH715" s="507"/>
    </row>
    <row r="716" spans="1:34" s="30" customFormat="1" ht="15.75" hidden="1">
      <c r="A716" s="585"/>
      <c r="B716" s="585"/>
      <c r="C716" s="166"/>
      <c r="D716" s="272" t="s">
        <v>890</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90"/>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90"/>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90"/>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90"/>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90"/>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90"/>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90"/>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90"/>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90"/>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9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90"/>
        <v>0</v>
      </c>
      <c r="AC726" s="59"/>
      <c r="AD726" s="512"/>
      <c r="AE726" s="512"/>
      <c r="AF726" s="512"/>
      <c r="AG726" s="507"/>
      <c r="AH726" s="507"/>
    </row>
    <row r="727" spans="1:34" s="30" customFormat="1" ht="15.75">
      <c r="A727" s="585"/>
      <c r="B727" s="585"/>
      <c r="C727" s="135"/>
      <c r="D727" s="272" t="s">
        <v>16</v>
      </c>
      <c r="E727" s="142"/>
      <c r="F727" s="143"/>
      <c r="G727" s="142"/>
      <c r="H727" s="417"/>
      <c r="I727" s="169">
        <f>SUM(I728:I760)</f>
        <v>4750372.7</v>
      </c>
      <c r="J727" s="169">
        <f>SUM(J728:J760)</f>
        <v>0</v>
      </c>
      <c r="K727" s="169">
        <f>SUM(K728:K760)</f>
        <v>0</v>
      </c>
      <c r="L727" s="169">
        <f>SUM(L728:L760)</f>
        <v>4544532.75</v>
      </c>
      <c r="M727" s="169">
        <f>SUM(M728:M760)</f>
        <v>234136</v>
      </c>
      <c r="N727" s="169">
        <f aca="true" t="shared" si="100" ref="N727:Z727">SUM(N728:N760)</f>
        <v>0</v>
      </c>
      <c r="O727" s="169">
        <f t="shared" si="100"/>
        <v>0</v>
      </c>
      <c r="P727" s="169">
        <f t="shared" si="100"/>
        <v>0</v>
      </c>
      <c r="Q727" s="169">
        <f t="shared" si="100"/>
        <v>0</v>
      </c>
      <c r="R727" s="169">
        <f t="shared" si="100"/>
        <v>500709.75</v>
      </c>
      <c r="S727" s="169">
        <f t="shared" si="100"/>
        <v>1477531</v>
      </c>
      <c r="T727" s="169">
        <f t="shared" si="100"/>
        <v>590233</v>
      </c>
      <c r="U727" s="169">
        <f t="shared" si="100"/>
        <v>1268703.95</v>
      </c>
      <c r="V727" s="169">
        <f t="shared" si="100"/>
        <v>212000</v>
      </c>
      <c r="W727" s="169">
        <f t="shared" si="100"/>
        <v>439662</v>
      </c>
      <c r="X727" s="169">
        <f t="shared" si="100"/>
        <v>66818</v>
      </c>
      <c r="Y727" s="169">
        <f t="shared" si="100"/>
        <v>194715</v>
      </c>
      <c r="Z727" s="169">
        <f t="shared" si="100"/>
        <v>2297718.33</v>
      </c>
      <c r="AA727" s="407">
        <f t="shared" si="90"/>
        <v>1751459.37</v>
      </c>
      <c r="AC727" s="59"/>
      <c r="AD727" s="512"/>
      <c r="AE727" s="512"/>
      <c r="AF727" s="512"/>
      <c r="AG727" s="507"/>
      <c r="AH727" s="507"/>
    </row>
    <row r="728" spans="1:34" s="369" customFormat="1" ht="31.5">
      <c r="A728" s="585"/>
      <c r="B728" s="585"/>
      <c r="C728" s="135" t="s">
        <v>5</v>
      </c>
      <c r="D728" s="378" t="s">
        <v>1720</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90"/>
        <v>0</v>
      </c>
      <c r="AC728" s="503"/>
      <c r="AD728" s="512">
        <v>88505</v>
      </c>
      <c r="AE728" s="512">
        <v>88505</v>
      </c>
      <c r="AF728" s="512"/>
      <c r="AG728" s="507"/>
      <c r="AH728" s="507"/>
    </row>
    <row r="729" spans="1:34" s="362" customFormat="1" ht="31.5">
      <c r="A729" s="585"/>
      <c r="B729" s="585"/>
      <c r="C729" s="135" t="s">
        <v>895</v>
      </c>
      <c r="D729" s="378" t="s">
        <v>1371</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90"/>
        <v>840000</v>
      </c>
      <c r="AC729" s="501"/>
      <c r="AD729" s="512">
        <v>840000</v>
      </c>
      <c r="AE729" s="512"/>
      <c r="AF729" s="512"/>
      <c r="AG729" s="507" t="s">
        <v>426</v>
      </c>
      <c r="AH729" s="507"/>
    </row>
    <row r="730" spans="1:34" s="362" customFormat="1" ht="31.5">
      <c r="A730" s="585"/>
      <c r="B730" s="585"/>
      <c r="C730" s="135" t="s">
        <v>1109</v>
      </c>
      <c r="D730" s="378" t="s">
        <v>605</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90"/>
        <v>45119.4</v>
      </c>
      <c r="AC730" s="501"/>
      <c r="AD730" s="512">
        <v>100000</v>
      </c>
      <c r="AE730" s="512"/>
      <c r="AF730" s="512" t="s">
        <v>427</v>
      </c>
      <c r="AG730" s="507" t="s">
        <v>428</v>
      </c>
      <c r="AH730" s="507"/>
    </row>
    <row r="731" spans="1:34" s="362" customFormat="1" ht="31.5">
      <c r="A731" s="585"/>
      <c r="B731" s="585"/>
      <c r="C731" s="135" t="s">
        <v>1004</v>
      </c>
      <c r="D731" s="378" t="s">
        <v>254</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aca="true" t="shared" si="101" ref="AA731:AA796">N731+O731+P731+Q731+R731+S731+T731+U731+V731-Z731</f>
        <v>0</v>
      </c>
      <c r="AC731" s="501"/>
      <c r="AD731" s="512">
        <v>121089.24</v>
      </c>
      <c r="AE731" s="512">
        <v>121091</v>
      </c>
      <c r="AF731" s="512" t="s">
        <v>429</v>
      </c>
      <c r="AG731" s="507" t="s">
        <v>430</v>
      </c>
      <c r="AH731" s="507" t="s">
        <v>1948</v>
      </c>
    </row>
    <row r="732" spans="1:34" s="362" customFormat="1" ht="31.5">
      <c r="A732" s="585"/>
      <c r="B732" s="585"/>
      <c r="C732" s="135" t="s">
        <v>1168</v>
      </c>
      <c r="D732" s="378" t="s">
        <v>606</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N732+O732+P732+Q732+R732+S732+T732+U732+V732-Z732</f>
        <v>0.2</v>
      </c>
      <c r="AC732" s="501"/>
      <c r="AD732" s="512">
        <v>117263</v>
      </c>
      <c r="AE732" s="512"/>
      <c r="AF732" s="512" t="s">
        <v>431</v>
      </c>
      <c r="AG732" s="507" t="s">
        <v>432</v>
      </c>
      <c r="AH732" s="507"/>
    </row>
    <row r="733" spans="1:34" s="362" customFormat="1" ht="31.5">
      <c r="A733" s="585"/>
      <c r="B733" s="585"/>
      <c r="C733" s="135" t="s">
        <v>1356</v>
      </c>
      <c r="D733" s="378" t="s">
        <v>607</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1"/>
        <v>0</v>
      </c>
      <c r="AC733" s="501"/>
      <c r="AD733" s="512">
        <v>44420.74</v>
      </c>
      <c r="AE733" s="512">
        <v>47678</v>
      </c>
      <c r="AF733" s="512" t="s">
        <v>433</v>
      </c>
      <c r="AG733" s="507" t="s">
        <v>434</v>
      </c>
      <c r="AH733" s="507" t="s">
        <v>1948</v>
      </c>
    </row>
    <row r="734" spans="1:34" s="362" customFormat="1" ht="31.5">
      <c r="A734" s="585"/>
      <c r="B734" s="585"/>
      <c r="C734" s="135" t="s">
        <v>1174</v>
      </c>
      <c r="D734" s="75" t="s">
        <v>600</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1"/>
        <v>41291.46</v>
      </c>
      <c r="AC734" s="501"/>
      <c r="AD734" s="512">
        <v>278733</v>
      </c>
      <c r="AE734" s="512">
        <v>237442</v>
      </c>
      <c r="AF734" s="512" t="s">
        <v>435</v>
      </c>
      <c r="AG734" s="507" t="s">
        <v>436</v>
      </c>
      <c r="AH734" s="507" t="s">
        <v>1948</v>
      </c>
    </row>
    <row r="735" spans="1:34" s="362" customFormat="1" ht="31.5">
      <c r="A735" s="585"/>
      <c r="B735" s="585"/>
      <c r="C735" s="135"/>
      <c r="D735" s="75" t="s">
        <v>601</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1"/>
        <v>0</v>
      </c>
      <c r="AC735" s="501"/>
      <c r="AD735" s="512">
        <v>103583.83</v>
      </c>
      <c r="AE735" s="512">
        <v>108461</v>
      </c>
      <c r="AF735" s="512" t="s">
        <v>437</v>
      </c>
      <c r="AG735" s="507" t="s">
        <v>438</v>
      </c>
      <c r="AH735" s="507" t="s">
        <v>1948</v>
      </c>
    </row>
    <row r="736" spans="1:34" s="362" customFormat="1" ht="31.5">
      <c r="A736" s="585"/>
      <c r="B736" s="585"/>
      <c r="C736" s="135"/>
      <c r="D736" s="75" t="s">
        <v>1330</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1"/>
        <v>0</v>
      </c>
      <c r="AC736" s="501"/>
      <c r="AD736" s="512">
        <v>15009.6</v>
      </c>
      <c r="AE736" s="512">
        <v>17260</v>
      </c>
      <c r="AF736" s="512" t="s">
        <v>439</v>
      </c>
      <c r="AG736" s="507" t="s">
        <v>440</v>
      </c>
      <c r="AH736" s="507" t="s">
        <v>1948</v>
      </c>
    </row>
    <row r="737" spans="1:34" s="362" customFormat="1" ht="31.5">
      <c r="A737" s="585"/>
      <c r="B737" s="585"/>
      <c r="C737" s="135"/>
      <c r="D737" s="75" t="s">
        <v>170</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1"/>
        <v>0</v>
      </c>
      <c r="AC737" s="501"/>
      <c r="AD737" s="512">
        <v>26792</v>
      </c>
      <c r="AE737" s="512">
        <v>29042</v>
      </c>
      <c r="AF737" s="512" t="s">
        <v>441</v>
      </c>
      <c r="AG737" s="507" t="s">
        <v>442</v>
      </c>
      <c r="AH737" s="507" t="s">
        <v>1948</v>
      </c>
    </row>
    <row r="738" spans="1:34" s="362" customFormat="1" ht="45.75" customHeight="1">
      <c r="A738" s="585"/>
      <c r="B738" s="585"/>
      <c r="C738" s="135"/>
      <c r="D738" s="75" t="s">
        <v>310</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1"/>
        <v>0</v>
      </c>
      <c r="AC738" s="501"/>
      <c r="AD738" s="512">
        <v>31012.33</v>
      </c>
      <c r="AE738" s="512">
        <v>31013</v>
      </c>
      <c r="AF738" s="512" t="s">
        <v>443</v>
      </c>
      <c r="AG738" s="507" t="s">
        <v>444</v>
      </c>
      <c r="AH738" s="507" t="s">
        <v>1948</v>
      </c>
    </row>
    <row r="739" spans="1:34" s="362" customFormat="1" ht="31.5">
      <c r="A739" s="585"/>
      <c r="B739" s="585"/>
      <c r="C739" s="135"/>
      <c r="D739" s="75" t="s">
        <v>178</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1"/>
        <v>0</v>
      </c>
      <c r="AC739" s="501"/>
      <c r="AD739" s="512">
        <v>32400.08</v>
      </c>
      <c r="AE739" s="512">
        <v>32401</v>
      </c>
      <c r="AF739" s="512" t="s">
        <v>1621</v>
      </c>
      <c r="AG739" s="507" t="s">
        <v>1622</v>
      </c>
      <c r="AH739" s="507" t="s">
        <v>1948</v>
      </c>
    </row>
    <row r="740" spans="1:34" s="362" customFormat="1" ht="15.75">
      <c r="A740" s="585"/>
      <c r="B740" s="585"/>
      <c r="C740" s="135"/>
      <c r="D740" s="379" t="s">
        <v>840</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1"/>
        <v>0</v>
      </c>
      <c r="AC740" s="501"/>
      <c r="AD740" s="512">
        <v>25994</v>
      </c>
      <c r="AE740" s="512"/>
      <c r="AF740" s="512"/>
      <c r="AG740" s="507"/>
      <c r="AH740" s="507"/>
    </row>
    <row r="741" spans="1:34" s="362" customFormat="1" ht="15.75">
      <c r="A741" s="585"/>
      <c r="B741" s="585"/>
      <c r="C741" s="135"/>
      <c r="D741" s="75" t="s">
        <v>179</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1"/>
        <v>0</v>
      </c>
      <c r="AC741" s="501"/>
      <c r="AD741" s="512">
        <v>10560</v>
      </c>
      <c r="AE741" s="512"/>
      <c r="AF741" s="512"/>
      <c r="AG741" s="507"/>
      <c r="AH741" s="507"/>
    </row>
    <row r="742" spans="1:34" s="362" customFormat="1" ht="47.25">
      <c r="A742" s="585"/>
      <c r="B742" s="585"/>
      <c r="C742" s="135"/>
      <c r="D742" s="380" t="s">
        <v>1970</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1"/>
        <v>0</v>
      </c>
      <c r="AC742" s="501"/>
      <c r="AD742" s="512">
        <v>178000</v>
      </c>
      <c r="AE742" s="512"/>
      <c r="AF742" s="512"/>
      <c r="AG742" s="507" t="s">
        <v>1623</v>
      </c>
      <c r="AH742" s="507"/>
    </row>
    <row r="743" spans="1:34" s="362" customFormat="1" ht="47.25">
      <c r="A743" s="585"/>
      <c r="B743" s="585"/>
      <c r="C743" s="135"/>
      <c r="D743" s="75" t="s">
        <v>571</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1"/>
        <v>0</v>
      </c>
      <c r="AC743" s="501"/>
      <c r="AD743" s="512">
        <v>28680</v>
      </c>
      <c r="AE743" s="512"/>
      <c r="AF743" s="512"/>
      <c r="AG743" s="507" t="s">
        <v>1623</v>
      </c>
      <c r="AH743" s="507"/>
    </row>
    <row r="744" spans="1:34" s="362" customFormat="1" ht="47.25">
      <c r="A744" s="585"/>
      <c r="B744" s="585"/>
      <c r="C744" s="135"/>
      <c r="D744" s="75" t="s">
        <v>851</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1"/>
        <v>0</v>
      </c>
      <c r="AC744" s="501"/>
      <c r="AD744" s="512">
        <v>152684</v>
      </c>
      <c r="AE744" s="512"/>
      <c r="AF744" s="512"/>
      <c r="AG744" s="507" t="s">
        <v>1623</v>
      </c>
      <c r="AH744" s="507"/>
    </row>
    <row r="745" spans="1:34" s="362" customFormat="1" ht="31.5">
      <c r="A745" s="585"/>
      <c r="B745" s="585"/>
      <c r="C745" s="135"/>
      <c r="D745" s="75" t="s">
        <v>1452</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1"/>
        <v>0</v>
      </c>
      <c r="AC745" s="501"/>
      <c r="AD745" s="512">
        <v>39656</v>
      </c>
      <c r="AE745" s="512"/>
      <c r="AF745" s="512"/>
      <c r="AG745" s="507" t="s">
        <v>1623</v>
      </c>
      <c r="AH745" s="507"/>
    </row>
    <row r="746" spans="1:34" s="362" customFormat="1" ht="15.75">
      <c r="A746" s="585"/>
      <c r="B746" s="585"/>
      <c r="C746" s="135"/>
      <c r="D746" s="75" t="s">
        <v>1931</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1"/>
        <v>0</v>
      </c>
      <c r="AC746" s="501"/>
      <c r="AD746" s="512">
        <v>38138</v>
      </c>
      <c r="AE746" s="512"/>
      <c r="AF746" s="512"/>
      <c r="AG746" s="507" t="s">
        <v>1623</v>
      </c>
      <c r="AH746" s="507"/>
    </row>
    <row r="747" spans="1:34" s="362" customFormat="1" ht="31.5">
      <c r="A747" s="585"/>
      <c r="B747" s="585"/>
      <c r="C747" s="135"/>
      <c r="D747" s="75" t="s">
        <v>180</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1"/>
        <v>50000</v>
      </c>
      <c r="AC747" s="501"/>
      <c r="AD747" s="512">
        <v>50000</v>
      </c>
      <c r="AE747" s="512"/>
      <c r="AF747" s="512"/>
      <c r="AG747" s="507" t="s">
        <v>1623</v>
      </c>
      <c r="AH747" s="507"/>
    </row>
    <row r="748" spans="1:34" s="362" customFormat="1" ht="31.5">
      <c r="A748" s="585"/>
      <c r="B748" s="585"/>
      <c r="C748" s="135"/>
      <c r="D748" s="75" t="s">
        <v>1513</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1"/>
        <v>28000</v>
      </c>
      <c r="AC748" s="501"/>
      <c r="AD748" s="512">
        <v>28000</v>
      </c>
      <c r="AE748" s="512"/>
      <c r="AF748" s="512"/>
      <c r="AG748" s="507" t="s">
        <v>1623</v>
      </c>
      <c r="AH748" s="507"/>
    </row>
    <row r="749" spans="1:34" s="362" customFormat="1" ht="31.5">
      <c r="A749" s="585"/>
      <c r="B749" s="585"/>
      <c r="C749" s="135"/>
      <c r="D749" s="75" t="s">
        <v>620</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1"/>
        <v>0</v>
      </c>
      <c r="AC749" s="501"/>
      <c r="AD749" s="512">
        <v>76745.89</v>
      </c>
      <c r="AE749" s="512">
        <v>77716</v>
      </c>
      <c r="AF749" s="512" t="s">
        <v>1624</v>
      </c>
      <c r="AG749" s="507" t="s">
        <v>1625</v>
      </c>
      <c r="AH749" s="507" t="s">
        <v>1948</v>
      </c>
    </row>
    <row r="750" spans="1:34" s="362" customFormat="1" ht="31.5">
      <c r="A750" s="585"/>
      <c r="B750" s="585"/>
      <c r="C750" s="135"/>
      <c r="D750" s="378" t="s">
        <v>621</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1"/>
        <v>0</v>
      </c>
      <c r="AC750" s="501"/>
      <c r="AD750" s="512">
        <v>30000</v>
      </c>
      <c r="AE750" s="512"/>
      <c r="AF750" s="512"/>
      <c r="AG750" s="507" t="s">
        <v>1623</v>
      </c>
      <c r="AH750" s="507"/>
    </row>
    <row r="751" spans="1:34" s="362" customFormat="1" ht="54" customHeight="1">
      <c r="A751" s="585"/>
      <c r="B751" s="585"/>
      <c r="C751" s="135"/>
      <c r="D751" s="75" t="s">
        <v>355</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1"/>
        <v>0</v>
      </c>
      <c r="AC751" s="501"/>
      <c r="AD751" s="512">
        <v>108815.87</v>
      </c>
      <c r="AE751" s="512">
        <v>108817</v>
      </c>
      <c r="AF751" s="512" t="s">
        <v>1626</v>
      </c>
      <c r="AG751" s="507" t="s">
        <v>1627</v>
      </c>
      <c r="AH751" s="507" t="s">
        <v>1948</v>
      </c>
    </row>
    <row r="752" spans="1:34" s="362" customFormat="1" ht="31.5">
      <c r="A752" s="585"/>
      <c r="B752" s="585"/>
      <c r="C752" s="135"/>
      <c r="D752" s="75" t="s">
        <v>356</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1"/>
        <v>11566.36</v>
      </c>
      <c r="AC752" s="501"/>
      <c r="AD752" s="512">
        <v>120000</v>
      </c>
      <c r="AE752" s="512"/>
      <c r="AF752" s="512" t="s">
        <v>427</v>
      </c>
      <c r="AG752" s="507" t="s">
        <v>1628</v>
      </c>
      <c r="AH752" s="507"/>
    </row>
    <row r="753" spans="1:34" s="362" customFormat="1" ht="31.5">
      <c r="A753" s="585"/>
      <c r="B753" s="585"/>
      <c r="C753" s="135"/>
      <c r="D753" s="75" t="s">
        <v>1277</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1"/>
        <v>65.67</v>
      </c>
      <c r="AC753" s="501"/>
      <c r="AD753" s="512">
        <v>200000</v>
      </c>
      <c r="AE753" s="512">
        <v>207636</v>
      </c>
      <c r="AF753" s="512" t="s">
        <v>1629</v>
      </c>
      <c r="AG753" s="507" t="s">
        <v>1630</v>
      </c>
      <c r="AH753" s="507" t="s">
        <v>1948</v>
      </c>
    </row>
    <row r="754" spans="1:34" s="362" customFormat="1" ht="31.5">
      <c r="A754" s="585"/>
      <c r="B754" s="585"/>
      <c r="C754" s="135"/>
      <c r="D754" s="75" t="s">
        <v>357</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1"/>
        <v>20916.28</v>
      </c>
      <c r="AC754" s="501"/>
      <c r="AD754" s="512">
        <v>50000</v>
      </c>
      <c r="AE754" s="512">
        <v>50000</v>
      </c>
      <c r="AF754" s="512" t="s">
        <v>427</v>
      </c>
      <c r="AG754" s="507" t="s">
        <v>1631</v>
      </c>
      <c r="AH754" s="507"/>
    </row>
    <row r="755" spans="1:34" s="362" customFormat="1" ht="42" customHeight="1">
      <c r="A755" s="585"/>
      <c r="B755" s="585"/>
      <c r="C755" s="135"/>
      <c r="D755" s="75" t="s">
        <v>187</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1"/>
        <v>0</v>
      </c>
      <c r="AC755" s="501"/>
      <c r="AD755" s="512">
        <v>990812.12</v>
      </c>
      <c r="AE755" s="512">
        <v>990814</v>
      </c>
      <c r="AF755" s="512" t="s">
        <v>1632</v>
      </c>
      <c r="AG755" s="507" t="s">
        <v>1633</v>
      </c>
      <c r="AH755" s="507" t="s">
        <v>1948</v>
      </c>
    </row>
    <row r="756" spans="1:34" s="362" customFormat="1" ht="15.75">
      <c r="A756" s="585"/>
      <c r="B756" s="585"/>
      <c r="C756" s="135"/>
      <c r="D756" s="75" t="s">
        <v>358</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1"/>
        <v>134000</v>
      </c>
      <c r="AC756" s="501"/>
      <c r="AD756" s="512">
        <v>134000</v>
      </c>
      <c r="AE756" s="512">
        <v>134000</v>
      </c>
      <c r="AF756" s="512"/>
      <c r="AG756" s="507"/>
      <c r="AH756" s="507"/>
    </row>
    <row r="757" spans="1:34" s="362" customFormat="1" ht="31.5">
      <c r="A757" s="585"/>
      <c r="B757" s="585"/>
      <c r="C757" s="135"/>
      <c r="D757" s="75" t="s">
        <v>2</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1"/>
        <v>407000</v>
      </c>
      <c r="AC757" s="501"/>
      <c r="AD757" s="512">
        <v>407000</v>
      </c>
      <c r="AE757" s="512"/>
      <c r="AF757" s="512"/>
      <c r="AG757" s="507" t="s">
        <v>1634</v>
      </c>
      <c r="AH757" s="507"/>
    </row>
    <row r="758" spans="1:34" s="362" customFormat="1" ht="31.5">
      <c r="A758" s="585"/>
      <c r="B758" s="585"/>
      <c r="C758" s="135"/>
      <c r="D758" s="378" t="s">
        <v>20</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c r="AA758" s="407">
        <f t="shared" si="101"/>
        <v>123500</v>
      </c>
      <c r="AC758" s="501"/>
      <c r="AD758" s="512">
        <v>123500</v>
      </c>
      <c r="AE758" s="512">
        <v>123500</v>
      </c>
      <c r="AF758" s="512"/>
      <c r="AG758" s="507" t="s">
        <v>1635</v>
      </c>
      <c r="AH758" s="507"/>
    </row>
    <row r="759" spans="1:34" s="362" customFormat="1" ht="31.5">
      <c r="A759" s="585"/>
      <c r="B759" s="585"/>
      <c r="C759" s="135"/>
      <c r="D759" s="75" t="s">
        <v>1361</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1"/>
        <v>0</v>
      </c>
      <c r="AC759" s="501"/>
      <c r="AD759" s="512">
        <v>108978</v>
      </c>
      <c r="AE759" s="512">
        <v>108978</v>
      </c>
      <c r="AF759" s="512"/>
      <c r="AG759" s="507" t="s">
        <v>1635</v>
      </c>
      <c r="AH759" s="507"/>
    </row>
    <row r="760" spans="1:34" s="362" customFormat="1" ht="31.5">
      <c r="A760" s="585"/>
      <c r="B760" s="585"/>
      <c r="C760" s="135"/>
      <c r="D760" s="75" t="s">
        <v>1362</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1"/>
        <v>50000</v>
      </c>
      <c r="AC760" s="501"/>
      <c r="AD760" s="512">
        <v>50000</v>
      </c>
      <c r="AE760" s="512">
        <v>50000</v>
      </c>
      <c r="AF760" s="512"/>
      <c r="AG760" s="507" t="s">
        <v>1635</v>
      </c>
      <c r="AH760" s="507"/>
    </row>
    <row r="761" spans="1:34" s="30" customFormat="1" ht="15.75" hidden="1">
      <c r="A761" s="585"/>
      <c r="B761" s="585"/>
      <c r="C761" s="266"/>
      <c r="D761" s="225" t="s">
        <v>76</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1"/>
        <v>0</v>
      </c>
      <c r="AC761" s="59"/>
      <c r="AD761" s="512"/>
      <c r="AE761" s="512"/>
      <c r="AF761" s="512"/>
      <c r="AG761" s="507"/>
      <c r="AH761" s="507"/>
    </row>
    <row r="762" spans="1:34" s="30" customFormat="1" ht="15.75" hidden="1">
      <c r="A762" s="585"/>
      <c r="B762" s="585"/>
      <c r="C762" s="266" t="s">
        <v>77</v>
      </c>
      <c r="D762" s="276" t="s">
        <v>81</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1"/>
        <v>0</v>
      </c>
      <c r="AC762" s="59"/>
      <c r="AD762" s="512"/>
      <c r="AE762" s="512"/>
      <c r="AF762" s="512"/>
      <c r="AG762" s="507"/>
      <c r="AH762" s="507"/>
    </row>
    <row r="763" spans="1:34" s="30" customFormat="1" ht="47.25" hidden="1">
      <c r="A763" s="585"/>
      <c r="B763" s="585"/>
      <c r="C763" s="266" t="s">
        <v>80</v>
      </c>
      <c r="D763" s="276" t="s">
        <v>735</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1"/>
        <v>0</v>
      </c>
      <c r="AC763" s="59"/>
      <c r="AD763" s="512"/>
      <c r="AE763" s="512"/>
      <c r="AF763" s="512"/>
      <c r="AG763" s="507"/>
      <c r="AH763" s="507"/>
    </row>
    <row r="764" spans="1:34" s="30" customFormat="1" ht="22.5" customHeight="1">
      <c r="A764" s="585"/>
      <c r="B764" s="612"/>
      <c r="C764" s="406"/>
      <c r="D764" s="283" t="s">
        <v>1334</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1"/>
        <v>0</v>
      </c>
      <c r="AC764" s="59"/>
      <c r="AD764" s="512"/>
      <c r="AE764" s="512"/>
      <c r="AF764" s="512"/>
      <c r="AG764" s="507"/>
      <c r="AH764" s="507"/>
    </row>
    <row r="765" spans="1:34" s="30" customFormat="1" ht="51">
      <c r="A765" s="585"/>
      <c r="B765" s="612"/>
      <c r="C765" s="266" t="s">
        <v>80</v>
      </c>
      <c r="D765" s="285" t="s">
        <v>1016</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1"/>
        <v>0</v>
      </c>
      <c r="AC765" s="59"/>
      <c r="AD765" s="512">
        <v>8796.32</v>
      </c>
      <c r="AE765" s="512">
        <v>140280.68</v>
      </c>
      <c r="AF765" s="512"/>
      <c r="AG765" s="507" t="s">
        <v>1637</v>
      </c>
      <c r="AH765" s="507"/>
    </row>
    <row r="766" spans="1:34" s="30" customFormat="1" ht="15.75">
      <c r="A766" s="585"/>
      <c r="B766" s="585"/>
      <c r="C766" s="36"/>
      <c r="D766" s="272" t="s">
        <v>1018</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1"/>
        <v>0</v>
      </c>
      <c r="AC766" s="59"/>
      <c r="AD766" s="512"/>
      <c r="AE766" s="512"/>
      <c r="AF766" s="512"/>
      <c r="AG766" s="507"/>
      <c r="AH766" s="507"/>
    </row>
    <row r="767" spans="1:34" s="30" customFormat="1" ht="51">
      <c r="A767" s="585"/>
      <c r="B767" s="585"/>
      <c r="C767" s="266" t="s">
        <v>80</v>
      </c>
      <c r="D767" s="285" t="s">
        <v>1016</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1"/>
        <v>0</v>
      </c>
      <c r="AC767" s="59"/>
      <c r="AD767" s="512">
        <v>14672.29</v>
      </c>
      <c r="AE767" s="512">
        <v>362066.71</v>
      </c>
      <c r="AF767" s="512"/>
      <c r="AG767" s="507" t="s">
        <v>1636</v>
      </c>
      <c r="AH767" s="507"/>
    </row>
    <row r="768" spans="1:34" s="30" customFormat="1" ht="15.75">
      <c r="A768" s="611">
        <v>210110</v>
      </c>
      <c r="B768" s="533" t="s">
        <v>1020</v>
      </c>
      <c r="C768" s="195"/>
      <c r="D768" s="216" t="s">
        <v>961</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1"/>
        <v>2</v>
      </c>
      <c r="AC768" s="59"/>
      <c r="AD768" s="512"/>
      <c r="AE768" s="512"/>
      <c r="AF768" s="512"/>
      <c r="AG768" s="507"/>
      <c r="AH768" s="507"/>
    </row>
    <row r="769" spans="1:34" s="30" customFormat="1" ht="47.25">
      <c r="A769" s="611"/>
      <c r="B769" s="533"/>
      <c r="C769" s="135"/>
      <c r="D769" s="217" t="s">
        <v>1254</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1"/>
        <v>2</v>
      </c>
      <c r="AC769" s="59"/>
      <c r="AD769" s="512">
        <v>16000</v>
      </c>
      <c r="AE769" s="512">
        <v>15998</v>
      </c>
      <c r="AF769" s="512" t="s">
        <v>1638</v>
      </c>
      <c r="AG769" s="507" t="s">
        <v>1639</v>
      </c>
      <c r="AH769" s="507" t="s">
        <v>1640</v>
      </c>
    </row>
    <row r="770" spans="1:34" s="30" customFormat="1" ht="15.75">
      <c r="A770" s="609">
        <v>250404</v>
      </c>
      <c r="B770" s="584" t="s">
        <v>1683</v>
      </c>
      <c r="C770" s="166"/>
      <c r="D770" s="216" t="s">
        <v>961</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c r="AC770" s="59"/>
      <c r="AD770" s="512"/>
      <c r="AE770" s="512"/>
      <c r="AF770" s="512"/>
      <c r="AG770" s="507"/>
      <c r="AH770" s="507"/>
    </row>
    <row r="771" spans="1:34" s="30" customFormat="1" ht="15.75">
      <c r="A771" s="617"/>
      <c r="B771" s="563"/>
      <c r="C771" s="166"/>
      <c r="D771" s="225" t="s">
        <v>767</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1"/>
        <v>0</v>
      </c>
      <c r="AC772" s="499"/>
      <c r="AD772" s="512"/>
      <c r="AE772" s="512"/>
      <c r="AF772" s="512"/>
      <c r="AG772" s="507"/>
      <c r="AH772" s="507"/>
    </row>
    <row r="773" spans="1:34" ht="15.75">
      <c r="A773" s="297">
        <v>48</v>
      </c>
      <c r="B773" s="534" t="s">
        <v>127</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14005644.22</v>
      </c>
      <c r="AA773" s="407">
        <f t="shared" si="101"/>
        <v>46336148.3</v>
      </c>
      <c r="AC773" s="499"/>
      <c r="AD773" s="512"/>
      <c r="AE773" s="512"/>
      <c r="AF773" s="512"/>
      <c r="AG773" s="507"/>
      <c r="AH773" s="507"/>
    </row>
    <row r="774" spans="1:34" s="30" customFormat="1" ht="18.75" customHeight="1">
      <c r="A774" s="581" t="s">
        <v>1216</v>
      </c>
      <c r="B774" s="584" t="s">
        <v>963</v>
      </c>
      <c r="C774" s="195"/>
      <c r="D774" s="136" t="s">
        <v>961</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1"/>
        <v>0</v>
      </c>
      <c r="AC774" s="59"/>
      <c r="AD774" s="512"/>
      <c r="AE774" s="512"/>
      <c r="AF774" s="512"/>
      <c r="AG774" s="507"/>
      <c r="AH774" s="507"/>
    </row>
    <row r="775" spans="1:34" ht="31.5" hidden="1">
      <c r="A775" s="582"/>
      <c r="B775" s="585"/>
      <c r="C775" s="135" t="s">
        <v>713</v>
      </c>
      <c r="D775" s="141" t="s">
        <v>714</v>
      </c>
      <c r="E775" s="142"/>
      <c r="F775" s="143"/>
      <c r="G775" s="142"/>
      <c r="H775" s="417"/>
      <c r="I775" s="144" t="e">
        <f>J775+K775+L775+M775+#REF!+#REF!</f>
        <v>#REF!</v>
      </c>
      <c r="J775" s="144"/>
      <c r="K775" s="144"/>
      <c r="L775" s="144"/>
      <c r="M775" s="144"/>
      <c r="N775" s="407" t="s">
        <v>715</v>
      </c>
      <c r="O775" s="407"/>
      <c r="P775" s="407"/>
      <c r="Q775" s="407"/>
      <c r="R775" s="407"/>
      <c r="S775" s="407"/>
      <c r="T775" s="407"/>
      <c r="U775" s="407"/>
      <c r="V775" s="407"/>
      <c r="W775" s="407"/>
      <c r="X775" s="407"/>
      <c r="Y775" s="407"/>
      <c r="Z775" s="407"/>
      <c r="AA775" s="407" t="e">
        <f t="shared" si="101"/>
        <v>#VALUE!</v>
      </c>
      <c r="AC775" s="499"/>
      <c r="AD775" s="512"/>
      <c r="AE775" s="512"/>
      <c r="AF775" s="512"/>
      <c r="AG775" s="507"/>
      <c r="AH775" s="507"/>
    </row>
    <row r="776" spans="1:34" ht="15.75" hidden="1">
      <c r="A776" s="582"/>
      <c r="B776" s="585"/>
      <c r="C776" s="135" t="s">
        <v>716</v>
      </c>
      <c r="D776" s="141" t="s">
        <v>717</v>
      </c>
      <c r="E776" s="142"/>
      <c r="F776" s="143"/>
      <c r="G776" s="142"/>
      <c r="H776" s="417"/>
      <c r="I776" s="144" t="e">
        <f>J776+K776+L776+M776+#REF!+#REF!</f>
        <v>#REF!</v>
      </c>
      <c r="J776" s="144"/>
      <c r="K776" s="144"/>
      <c r="L776" s="144"/>
      <c r="M776" s="144"/>
      <c r="N776" s="407" t="s">
        <v>715</v>
      </c>
      <c r="O776" s="407"/>
      <c r="P776" s="407"/>
      <c r="Q776" s="407"/>
      <c r="R776" s="407"/>
      <c r="S776" s="407"/>
      <c r="T776" s="407"/>
      <c r="U776" s="407"/>
      <c r="V776" s="407"/>
      <c r="W776" s="407"/>
      <c r="X776" s="407"/>
      <c r="Y776" s="407"/>
      <c r="Z776" s="407"/>
      <c r="AA776" s="407" t="e">
        <f t="shared" si="101"/>
        <v>#VALUE!</v>
      </c>
      <c r="AC776" s="499"/>
      <c r="AD776" s="512"/>
      <c r="AE776" s="512"/>
      <c r="AF776" s="512"/>
      <c r="AG776" s="507"/>
      <c r="AH776" s="507"/>
    </row>
    <row r="777" spans="1:34" ht="31.5" hidden="1">
      <c r="A777" s="582"/>
      <c r="B777" s="585"/>
      <c r="C777" s="135" t="s">
        <v>718</v>
      </c>
      <c r="D777" s="141" t="s">
        <v>719</v>
      </c>
      <c r="E777" s="142"/>
      <c r="F777" s="143"/>
      <c r="G777" s="142"/>
      <c r="H777" s="417"/>
      <c r="I777" s="144" t="e">
        <f>J777+K777+L777+M777+#REF!+#REF!</f>
        <v>#REF!</v>
      </c>
      <c r="J777" s="144"/>
      <c r="K777" s="144"/>
      <c r="L777" s="144"/>
      <c r="M777" s="144"/>
      <c r="N777" s="407" t="s">
        <v>715</v>
      </c>
      <c r="O777" s="407"/>
      <c r="P777" s="407"/>
      <c r="Q777" s="407"/>
      <c r="R777" s="407"/>
      <c r="S777" s="407"/>
      <c r="T777" s="407"/>
      <c r="U777" s="407"/>
      <c r="V777" s="407"/>
      <c r="W777" s="407"/>
      <c r="X777" s="407"/>
      <c r="Y777" s="407"/>
      <c r="Z777" s="407"/>
      <c r="AA777" s="407" t="e">
        <f t="shared" si="101"/>
        <v>#VALUE!</v>
      </c>
      <c r="AC777" s="499"/>
      <c r="AD777" s="512"/>
      <c r="AE777" s="512"/>
      <c r="AF777" s="512"/>
      <c r="AG777" s="507"/>
      <c r="AH777" s="507"/>
    </row>
    <row r="778" spans="1:34" s="45" customFormat="1" ht="31.5">
      <c r="A778" s="648"/>
      <c r="B778" s="648"/>
      <c r="C778" s="135" t="s">
        <v>351</v>
      </c>
      <c r="D778" s="141" t="s">
        <v>1308</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1"/>
        <v>0</v>
      </c>
      <c r="AC778" s="499"/>
      <c r="AD778" s="512">
        <v>27768</v>
      </c>
      <c r="AE778" s="512"/>
      <c r="AF778" s="512" t="s">
        <v>1027</v>
      </c>
      <c r="AG778" s="507"/>
      <c r="AH778" s="507"/>
    </row>
    <row r="779" spans="1:34" s="45" customFormat="1" ht="31.5" customHeight="1" hidden="1">
      <c r="A779" s="644"/>
      <c r="B779" s="644"/>
      <c r="C779" s="135" t="s">
        <v>1811</v>
      </c>
      <c r="D779" s="141" t="s">
        <v>1812</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1"/>
        <v>0</v>
      </c>
      <c r="AC779" s="499"/>
      <c r="AD779" s="512"/>
      <c r="AE779" s="512"/>
      <c r="AF779" s="512"/>
      <c r="AG779" s="507"/>
      <c r="AH779" s="507"/>
    </row>
    <row r="780" spans="1:62" s="28" customFormat="1" ht="15.75">
      <c r="A780" s="581" t="s">
        <v>367</v>
      </c>
      <c r="B780" s="584" t="s">
        <v>1496</v>
      </c>
      <c r="C780" s="195"/>
      <c r="D780" s="136" t="s">
        <v>1810</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1"/>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720</v>
      </c>
      <c r="D781" s="141" t="s">
        <v>721</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1"/>
        <v>0</v>
      </c>
      <c r="AC781" s="499"/>
      <c r="AD781" s="512">
        <v>8856.32</v>
      </c>
      <c r="AE781" s="512"/>
      <c r="AF781" s="512" t="s">
        <v>1028</v>
      </c>
      <c r="AG781" s="507"/>
      <c r="AH781" s="507"/>
    </row>
    <row r="782" spans="1:34" s="362" customFormat="1" ht="25.5">
      <c r="A782" s="357"/>
      <c r="B782" s="356"/>
      <c r="C782" s="135"/>
      <c r="D782" s="14" t="s">
        <v>1255</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1"/>
        <v>136808</v>
      </c>
      <c r="AC782" s="501"/>
      <c r="AD782" s="512">
        <v>269142</v>
      </c>
      <c r="AE782" s="512">
        <v>317359</v>
      </c>
      <c r="AF782" s="512" t="s">
        <v>1029</v>
      </c>
      <c r="AG782" s="507" t="s">
        <v>1030</v>
      </c>
      <c r="AH782" s="507" t="s">
        <v>1031</v>
      </c>
    </row>
    <row r="783" spans="1:34" s="362" customFormat="1" ht="38.25">
      <c r="A783" s="357"/>
      <c r="B783" s="356"/>
      <c r="C783" s="135"/>
      <c r="D783" s="14" t="s">
        <v>1256</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1"/>
        <v>300000</v>
      </c>
      <c r="AC783" s="501"/>
      <c r="AD783" s="512">
        <v>300000</v>
      </c>
      <c r="AE783" s="512" t="s">
        <v>1032</v>
      </c>
      <c r="AF783" s="512" t="s">
        <v>1033</v>
      </c>
      <c r="AG783" s="507" t="s">
        <v>1030</v>
      </c>
      <c r="AH783" s="507" t="s">
        <v>1032</v>
      </c>
    </row>
    <row r="784" spans="1:34" s="30" customFormat="1" ht="15.75" customHeight="1">
      <c r="A784" s="556" t="s">
        <v>1497</v>
      </c>
      <c r="B784" s="533" t="s">
        <v>1963</v>
      </c>
      <c r="C784" s="195"/>
      <c r="D784" s="136" t="s">
        <v>961</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1"/>
        <v>2073503.39</v>
      </c>
      <c r="AC784" s="59"/>
      <c r="AD784" s="512"/>
      <c r="AE784" s="512"/>
      <c r="AF784" s="512"/>
      <c r="AG784" s="507"/>
      <c r="AH784" s="507"/>
    </row>
    <row r="785" spans="1:34" ht="31.5">
      <c r="A785" s="556"/>
      <c r="B785" s="533"/>
      <c r="C785" s="135" t="s">
        <v>722</v>
      </c>
      <c r="D785" s="14" t="s">
        <v>1796</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1"/>
        <v>0</v>
      </c>
      <c r="AC785" s="499"/>
      <c r="AD785" s="512">
        <v>4969.61</v>
      </c>
      <c r="AE785" s="512"/>
      <c r="AF785" s="512" t="s">
        <v>1034</v>
      </c>
      <c r="AG785" s="507"/>
      <c r="AH785" s="507"/>
    </row>
    <row r="786" spans="1:34" ht="31.5">
      <c r="A786" s="556"/>
      <c r="B786" s="533"/>
      <c r="C786" s="135"/>
      <c r="D786" s="14" t="s">
        <v>765</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1"/>
        <v>125289</v>
      </c>
      <c r="AC786" s="499"/>
      <c r="AD786" s="512"/>
      <c r="AE786" s="512"/>
      <c r="AF786" s="512"/>
      <c r="AG786" s="507"/>
      <c r="AH786" s="507"/>
    </row>
    <row r="787" spans="1:34" ht="31.5">
      <c r="A787" s="556"/>
      <c r="B787" s="533"/>
      <c r="C787" s="135"/>
      <c r="D787" s="14" t="s">
        <v>766</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1"/>
        <v>289400</v>
      </c>
      <c r="AC787" s="499"/>
      <c r="AD787" s="512"/>
      <c r="AE787" s="512"/>
      <c r="AF787" s="512"/>
      <c r="AG787" s="507"/>
      <c r="AH787" s="507"/>
    </row>
    <row r="788" spans="1:34" ht="31.5">
      <c r="A788" s="556"/>
      <c r="B788" s="533"/>
      <c r="C788" s="135" t="s">
        <v>1797</v>
      </c>
      <c r="D788" s="14" t="s">
        <v>1798</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t="shared" si="101"/>
        <v>0</v>
      </c>
      <c r="AC788" s="499"/>
      <c r="AD788" s="512">
        <v>634.38</v>
      </c>
      <c r="AE788" s="512"/>
      <c r="AF788" s="512" t="s">
        <v>1035</v>
      </c>
      <c r="AG788" s="507"/>
      <c r="AH788" s="507"/>
    </row>
    <row r="789" spans="1:34" ht="63.75">
      <c r="A789" s="556"/>
      <c r="B789" s="533"/>
      <c r="C789" s="135" t="s">
        <v>1799</v>
      </c>
      <c r="D789" s="14" t="s">
        <v>971</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01"/>
        <v>0</v>
      </c>
      <c r="AC789" s="499"/>
      <c r="AD789" s="512">
        <v>71938.11</v>
      </c>
      <c r="AE789" s="512"/>
      <c r="AF789" s="512" t="s">
        <v>1036</v>
      </c>
      <c r="AG789" s="507"/>
      <c r="AH789" s="507"/>
    </row>
    <row r="790" spans="1:34" s="362" customFormat="1" ht="47.25" hidden="1">
      <c r="A790" s="556"/>
      <c r="B790" s="533"/>
      <c r="C790" s="135"/>
      <c r="D790" s="14" t="s">
        <v>1257</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01"/>
        <v>0</v>
      </c>
      <c r="AC790" s="501"/>
      <c r="AD790" s="512"/>
      <c r="AE790" s="512"/>
      <c r="AF790" s="512"/>
      <c r="AG790" s="507"/>
      <c r="AH790" s="507"/>
    </row>
    <row r="791" spans="1:34" s="362" customFormat="1" ht="31.5">
      <c r="A791" s="556"/>
      <c r="B791" s="533"/>
      <c r="C791" s="135"/>
      <c r="D791" s="14" t="s">
        <v>1258</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01"/>
        <v>119070.39</v>
      </c>
      <c r="AC791" s="501"/>
      <c r="AD791" s="512">
        <v>369070.39</v>
      </c>
      <c r="AE791" s="512">
        <v>1058633</v>
      </c>
      <c r="AF791" s="512"/>
      <c r="AG791" s="507" t="s">
        <v>1037</v>
      </c>
      <c r="AH791" s="507" t="s">
        <v>1038</v>
      </c>
    </row>
    <row r="792" spans="1:34" s="362" customFormat="1" ht="63.75">
      <c r="A792" s="556"/>
      <c r="B792" s="533"/>
      <c r="C792" s="135"/>
      <c r="D792" s="375" t="s">
        <v>1264</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01"/>
        <v>120409.4</v>
      </c>
      <c r="AC792" s="501"/>
      <c r="AD792" s="512">
        <v>192035</v>
      </c>
      <c r="AE792" s="512" t="s">
        <v>1039</v>
      </c>
      <c r="AF792" s="512" t="s">
        <v>1040</v>
      </c>
      <c r="AG792" s="507" t="s">
        <v>1041</v>
      </c>
      <c r="AH792" s="507" t="s">
        <v>1038</v>
      </c>
    </row>
    <row r="793" spans="1:34" s="362" customFormat="1" ht="51">
      <c r="A793" s="556"/>
      <c r="B793" s="533"/>
      <c r="C793" s="135"/>
      <c r="D793" s="375" t="s">
        <v>1259</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01"/>
        <v>10000</v>
      </c>
      <c r="AC793" s="501"/>
      <c r="AD793" s="512">
        <v>10000</v>
      </c>
      <c r="AE793" s="512" t="s">
        <v>1032</v>
      </c>
      <c r="AF793" s="512" t="s">
        <v>1042</v>
      </c>
      <c r="AG793" s="507" t="s">
        <v>1043</v>
      </c>
      <c r="AH793" s="507" t="s">
        <v>1032</v>
      </c>
    </row>
    <row r="794" spans="1:34" s="362" customFormat="1" ht="15.75">
      <c r="A794" s="556"/>
      <c r="B794" s="533"/>
      <c r="C794" s="135"/>
      <c r="D794" s="14" t="s">
        <v>1731</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01"/>
        <v>45000</v>
      </c>
      <c r="AC794" s="501"/>
      <c r="AD794" s="512">
        <v>45000</v>
      </c>
      <c r="AE794" s="512"/>
      <c r="AF794" s="512"/>
      <c r="AG794" s="507"/>
      <c r="AH794" s="507"/>
    </row>
    <row r="795" spans="1:34" s="362" customFormat="1" ht="51">
      <c r="A795" s="556"/>
      <c r="B795" s="533"/>
      <c r="C795" s="135"/>
      <c r="D795" s="14" t="s">
        <v>1260</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01"/>
        <v>700000</v>
      </c>
      <c r="AC795" s="501"/>
      <c r="AD795" s="512">
        <v>700000</v>
      </c>
      <c r="AE795" s="512" t="s">
        <v>1044</v>
      </c>
      <c r="AF795" s="512"/>
      <c r="AG795" s="507" t="s">
        <v>1045</v>
      </c>
      <c r="AH795" s="507" t="s">
        <v>1046</v>
      </c>
    </row>
    <row r="796" spans="1:34" s="362" customFormat="1" ht="31.5" hidden="1">
      <c r="A796" s="556"/>
      <c r="B796" s="533"/>
      <c r="C796" s="135"/>
      <c r="D796" s="14" t="s">
        <v>1261</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01"/>
        <v>0</v>
      </c>
      <c r="AC796" s="501"/>
      <c r="AD796" s="512"/>
      <c r="AE796" s="512"/>
      <c r="AF796" s="512"/>
      <c r="AG796" s="507"/>
      <c r="AH796" s="507"/>
    </row>
    <row r="797" spans="1:34" s="362" customFormat="1" ht="51">
      <c r="A797" s="556"/>
      <c r="B797" s="533"/>
      <c r="C797" s="135"/>
      <c r="D797" s="13" t="s">
        <v>1306</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aca="true" t="shared" si="112" ref="AA797:AA860">N797+O797+P797+Q797+R797+S797+T797+U797+V797-Z797</f>
        <v>230000</v>
      </c>
      <c r="AC797" s="501"/>
      <c r="AD797" s="512">
        <v>230000</v>
      </c>
      <c r="AE797" s="512" t="s">
        <v>1032</v>
      </c>
      <c r="AF797" s="512"/>
      <c r="AG797" s="507" t="s">
        <v>1047</v>
      </c>
      <c r="AH797" s="507" t="s">
        <v>1032</v>
      </c>
    </row>
    <row r="798" spans="1:34" s="362" customFormat="1" ht="31.5">
      <c r="A798" s="556"/>
      <c r="B798" s="533"/>
      <c r="C798" s="135"/>
      <c r="D798" s="14" t="s">
        <v>1307</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1728</v>
      </c>
      <c r="D799" s="14" t="s">
        <v>233</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1048</v>
      </c>
      <c r="AG799" s="507"/>
      <c r="AH799" s="507" t="s">
        <v>1046</v>
      </c>
    </row>
    <row r="800" spans="1:34" s="362" customFormat="1" ht="31.5">
      <c r="A800" s="556"/>
      <c r="B800" s="533"/>
      <c r="C800" s="135" t="s">
        <v>1730</v>
      </c>
      <c r="D800" s="14" t="s">
        <v>234</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362</v>
      </c>
      <c r="B801" s="533" t="s">
        <v>622</v>
      </c>
      <c r="C801" s="195"/>
      <c r="D801" s="136" t="s">
        <v>961</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1732</v>
      </c>
      <c r="D802" s="141" t="s">
        <v>1719</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1079</v>
      </c>
      <c r="B803" s="584" t="s">
        <v>1067</v>
      </c>
      <c r="C803" s="195"/>
      <c r="D803" s="136" t="s">
        <v>961</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1677</v>
      </c>
      <c r="D804" s="141" t="s">
        <v>2040</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1049</v>
      </c>
      <c r="AG804" s="507"/>
      <c r="AH804" s="507"/>
    </row>
    <row r="805" spans="1:34" s="362" customFormat="1" ht="63">
      <c r="A805" s="582"/>
      <c r="B805" s="585"/>
      <c r="C805" s="135"/>
      <c r="D805" s="13" t="s">
        <v>235</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1157</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1050</v>
      </c>
      <c r="AH806" s="507" t="s">
        <v>1046</v>
      </c>
    </row>
    <row r="807" spans="1:34" s="362" customFormat="1" ht="47.25">
      <c r="A807" s="582"/>
      <c r="B807" s="585"/>
      <c r="C807" s="135"/>
      <c r="D807" s="262" t="s">
        <v>1583</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166</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133</v>
      </c>
      <c r="B809" s="584" t="s">
        <v>1364</v>
      </c>
      <c r="C809" s="135"/>
      <c r="D809" s="493" t="s">
        <v>961</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36</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1692</v>
      </c>
      <c r="C811" s="195"/>
      <c r="D811" s="136" t="s">
        <v>961</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2041</v>
      </c>
      <c r="D812" s="83" t="s">
        <v>1826</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2042</v>
      </c>
      <c r="D813" s="83" t="s">
        <v>1285</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1286</v>
      </c>
      <c r="D814" s="83" t="s">
        <v>1287</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1288</v>
      </c>
      <c r="D815" s="141" t="s">
        <v>1289</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1290</v>
      </c>
      <c r="D816" s="14" t="s">
        <v>1110</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1111</v>
      </c>
      <c r="D817" s="14" t="s">
        <v>306</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307</v>
      </c>
      <c r="D818" s="14" t="s">
        <v>308</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309</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1503</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1051</v>
      </c>
      <c r="AG820" s="507"/>
      <c r="AH820" s="507"/>
    </row>
    <row r="821" spans="1:34" s="362" customFormat="1" ht="47.25">
      <c r="A821" s="648"/>
      <c r="B821" s="648"/>
      <c r="C821" s="135"/>
      <c r="D821" s="14" t="s">
        <v>2018</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1050</v>
      </c>
      <c r="AG821" s="507"/>
      <c r="AH821" s="507" t="s">
        <v>1046</v>
      </c>
    </row>
    <row r="822" spans="1:34" s="362" customFormat="1" ht="31.5">
      <c r="A822" s="648"/>
      <c r="B822" s="648"/>
      <c r="C822" s="135"/>
      <c r="D822" s="13" t="s">
        <v>2019</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1050</v>
      </c>
      <c r="AG822" s="507"/>
      <c r="AH822" s="507" t="s">
        <v>1046</v>
      </c>
    </row>
    <row r="823" spans="1:34" s="30" customFormat="1" ht="15.75" hidden="1">
      <c r="A823" s="584">
        <v>110204</v>
      </c>
      <c r="B823" s="584" t="s">
        <v>1322</v>
      </c>
      <c r="C823" s="195"/>
      <c r="D823" s="71" t="s">
        <v>961</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683</v>
      </c>
      <c r="D824" s="14" t="s">
        <v>684</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1323</v>
      </c>
      <c r="C825" s="195"/>
      <c r="D825" s="71" t="s">
        <v>1810</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685</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1742</v>
      </c>
      <c r="C827" s="195"/>
      <c r="D827" s="71" t="s">
        <v>961</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1999</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1052</v>
      </c>
      <c r="AG828" s="507"/>
      <c r="AH828" s="507"/>
    </row>
    <row r="829" spans="1:34" ht="47.25">
      <c r="A829" s="585"/>
      <c r="B829" s="585"/>
      <c r="C829" s="135"/>
      <c r="D829" s="14" t="s">
        <v>2000</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1053</v>
      </c>
      <c r="AG829" s="507"/>
      <c r="AH829" s="507"/>
    </row>
    <row r="830" spans="1:34" s="45" customFormat="1" ht="31.5">
      <c r="A830" s="563"/>
      <c r="B830" s="563"/>
      <c r="C830" s="135"/>
      <c r="D830" s="14" t="s">
        <v>1892</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1050</v>
      </c>
      <c r="AH830" s="507" t="s">
        <v>1046</v>
      </c>
    </row>
    <row r="831" spans="1:62" s="28" customFormat="1" ht="15.75">
      <c r="A831" s="609">
        <v>150101</v>
      </c>
      <c r="B831" s="609" t="s">
        <v>1744</v>
      </c>
      <c r="C831" s="195"/>
      <c r="D831" s="216" t="s">
        <v>961</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8248552.98</v>
      </c>
      <c r="AA831" s="407">
        <f t="shared" si="112"/>
        <v>24701089.98</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2001</v>
      </c>
      <c r="D832" s="141" t="s">
        <v>1353</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1354</v>
      </c>
      <c r="D833" s="141" t="s">
        <v>445</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1054</v>
      </c>
      <c r="AG833" s="507"/>
      <c r="AH833" s="507"/>
    </row>
    <row r="834" spans="1:34" s="40" customFormat="1" ht="31.5" customHeight="1" hidden="1">
      <c r="A834" s="610"/>
      <c r="B834" s="610"/>
      <c r="C834" s="310"/>
      <c r="D834" s="14" t="s">
        <v>685</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1547</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1548</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1617</v>
      </c>
      <c r="D837" s="141" t="s">
        <v>1618</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1619</v>
      </c>
      <c r="D838" s="141" t="s">
        <v>1620</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613</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614</v>
      </c>
      <c r="D840" s="217" t="s">
        <v>853</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1055</v>
      </c>
      <c r="AG840" s="507"/>
      <c r="AH840" s="507"/>
    </row>
    <row r="841" spans="1:34" ht="31.5" hidden="1">
      <c r="A841" s="610"/>
      <c r="B841" s="610"/>
      <c r="C841" s="266" t="s">
        <v>854</v>
      </c>
      <c r="D841" s="13" t="s">
        <v>855</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856</v>
      </c>
      <c r="D842" s="311" t="s">
        <v>526</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527</v>
      </c>
      <c r="D843" s="311" t="s">
        <v>528</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1707</v>
      </c>
      <c r="D844" s="311" t="s">
        <v>1708</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1709</v>
      </c>
      <c r="D845" s="311" t="s">
        <v>1443</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1444</v>
      </c>
      <c r="D846" s="311" t="s">
        <v>1915</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1916</v>
      </c>
      <c r="D847" s="311" t="s">
        <v>543</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544</v>
      </c>
      <c r="D848" s="311" t="s">
        <v>545</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546</v>
      </c>
      <c r="D849" s="311" t="s">
        <v>547</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548</v>
      </c>
      <c r="D850" s="311" t="s">
        <v>549</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550</v>
      </c>
      <c r="D851" s="311" t="s">
        <v>551</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552</v>
      </c>
      <c r="D852" s="14" t="s">
        <v>553</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0"/>
      <c r="B853" s="610"/>
      <c r="C853" s="266" t="s">
        <v>1122</v>
      </c>
      <c r="D853" s="14" t="s">
        <v>1463</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0"/>
      <c r="B854" s="610"/>
      <c r="C854" s="266" t="s">
        <v>1464</v>
      </c>
      <c r="D854" s="14" t="s">
        <v>1465</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610"/>
      <c r="B855" s="610"/>
      <c r="C855" s="618" t="s">
        <v>1466</v>
      </c>
      <c r="D855" s="14" t="s">
        <v>1232</v>
      </c>
      <c r="E855" s="292">
        <v>51.5</v>
      </c>
      <c r="F855" s="143">
        <f aca="true" t="shared" si="121"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12"/>
        <v>0</v>
      </c>
      <c r="AC855" s="499"/>
      <c r="AD855" s="512">
        <v>20822.76</v>
      </c>
      <c r="AE855" s="512"/>
      <c r="AF855" s="512" t="s">
        <v>1056</v>
      </c>
      <c r="AG855" s="507"/>
      <c r="AH855" s="507"/>
    </row>
    <row r="856" spans="1:34" ht="15.75" customHeight="1" hidden="1">
      <c r="A856" s="610"/>
      <c r="B856" s="610"/>
      <c r="C856" s="619"/>
      <c r="D856" s="86" t="s">
        <v>1233</v>
      </c>
      <c r="E856" s="292">
        <v>13.36</v>
      </c>
      <c r="F856" s="143">
        <f t="shared" si="121"/>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12"/>
        <v>0</v>
      </c>
      <c r="AC856" s="499"/>
      <c r="AD856" s="512"/>
      <c r="AE856" s="512"/>
      <c r="AF856" s="512"/>
      <c r="AG856" s="507"/>
      <c r="AH856" s="507"/>
    </row>
    <row r="857" spans="1:34" ht="15.75" customHeight="1" hidden="1">
      <c r="A857" s="610"/>
      <c r="B857" s="610"/>
      <c r="C857" s="619"/>
      <c r="D857" s="86" t="s">
        <v>184</v>
      </c>
      <c r="E857" s="292">
        <v>12.64</v>
      </c>
      <c r="F857" s="143">
        <f t="shared" si="121"/>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12"/>
        <v>0</v>
      </c>
      <c r="AC857" s="499"/>
      <c r="AD857" s="512"/>
      <c r="AE857" s="512"/>
      <c r="AF857" s="512"/>
      <c r="AG857" s="507"/>
      <c r="AH857" s="507"/>
    </row>
    <row r="858" spans="1:34" ht="47.25" customHeight="1" hidden="1">
      <c r="A858" s="610"/>
      <c r="B858" s="610"/>
      <c r="C858" s="620"/>
      <c r="D858" s="86" t="s">
        <v>185</v>
      </c>
      <c r="E858" s="292">
        <v>25.5</v>
      </c>
      <c r="F858" s="143">
        <f t="shared" si="121"/>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12"/>
        <v>0</v>
      </c>
      <c r="AC858" s="499"/>
      <c r="AD858" s="512"/>
      <c r="AE858" s="512"/>
      <c r="AF858" s="512"/>
      <c r="AG858" s="507"/>
      <c r="AH858" s="507"/>
    </row>
    <row r="859" spans="1:34" ht="31.5" hidden="1">
      <c r="A859" s="610"/>
      <c r="B859" s="610"/>
      <c r="C859" s="266" t="s">
        <v>186</v>
      </c>
      <c r="D859" s="14" t="s">
        <v>54</v>
      </c>
      <c r="E859" s="292">
        <v>800</v>
      </c>
      <c r="F859" s="143">
        <f t="shared" si="121"/>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15.75" hidden="1">
      <c r="A860" s="610"/>
      <c r="B860" s="610"/>
      <c r="C860" s="266" t="s">
        <v>55</v>
      </c>
      <c r="D860" s="14" t="s">
        <v>380</v>
      </c>
      <c r="E860" s="292">
        <v>273.7063</v>
      </c>
      <c r="F860" s="143">
        <f t="shared" si="121"/>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610"/>
      <c r="B861" s="610"/>
      <c r="C861" s="266" t="s">
        <v>381</v>
      </c>
      <c r="D861" s="14" t="s">
        <v>382</v>
      </c>
      <c r="E861" s="292">
        <v>130</v>
      </c>
      <c r="F861" s="143">
        <f t="shared" si="121"/>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aca="true" t="shared" si="122" ref="AA861:AA924">N861+O861+P861+Q861+R861+S861+T861+U861+V861-Z861</f>
        <v>0</v>
      </c>
      <c r="AC861" s="499"/>
      <c r="AD861" s="512"/>
      <c r="AE861" s="512"/>
      <c r="AF861" s="512"/>
      <c r="AG861" s="507"/>
      <c r="AH861" s="507"/>
    </row>
    <row r="862" spans="1:34" ht="31.5" hidden="1">
      <c r="A862" s="610"/>
      <c r="B862" s="610"/>
      <c r="C862" s="266" t="s">
        <v>593</v>
      </c>
      <c r="D862" s="14" t="s">
        <v>1800</v>
      </c>
      <c r="E862" s="292">
        <v>140</v>
      </c>
      <c r="F862" s="143">
        <f t="shared" si="121"/>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2"/>
        <v>0</v>
      </c>
      <c r="AC862" s="499"/>
      <c r="AD862" s="512"/>
      <c r="AE862" s="512"/>
      <c r="AF862" s="512"/>
      <c r="AG862" s="507"/>
      <c r="AH862" s="507"/>
    </row>
    <row r="863" spans="1:34" ht="31.5" hidden="1">
      <c r="A863" s="610"/>
      <c r="B863" s="610"/>
      <c r="C863" s="266" t="s">
        <v>1801</v>
      </c>
      <c r="D863" s="14" t="s">
        <v>1802</v>
      </c>
      <c r="E863" s="292">
        <v>130</v>
      </c>
      <c r="F863" s="143">
        <f t="shared" si="121"/>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2"/>
        <v>0</v>
      </c>
      <c r="AC863" s="499"/>
      <c r="AD863" s="512"/>
      <c r="AE863" s="512"/>
      <c r="AF863" s="512"/>
      <c r="AG863" s="507"/>
      <c r="AH863" s="507"/>
    </row>
    <row r="864" spans="1:34" ht="31.5" hidden="1">
      <c r="A864" s="610"/>
      <c r="B864" s="610"/>
      <c r="C864" s="266" t="s">
        <v>1803</v>
      </c>
      <c r="D864" s="14" t="s">
        <v>554</v>
      </c>
      <c r="E864" s="292">
        <v>200</v>
      </c>
      <c r="F864" s="143">
        <f t="shared" si="121"/>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2"/>
        <v>0</v>
      </c>
      <c r="AC864" s="499"/>
      <c r="AD864" s="512"/>
      <c r="AE864" s="512"/>
      <c r="AF864" s="512"/>
      <c r="AG864" s="507"/>
      <c r="AH864" s="507"/>
    </row>
    <row r="865" spans="1:34" ht="31.5" customHeight="1" hidden="1">
      <c r="A865" s="610"/>
      <c r="B865" s="610"/>
      <c r="C865" s="266" t="s">
        <v>555</v>
      </c>
      <c r="D865" s="14" t="s">
        <v>556</v>
      </c>
      <c r="E865" s="292">
        <v>2000</v>
      </c>
      <c r="F865" s="143">
        <f t="shared" si="121"/>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2"/>
        <v>0</v>
      </c>
      <c r="AC865" s="499"/>
      <c r="AD865" s="512"/>
      <c r="AE865" s="512"/>
      <c r="AF865" s="512"/>
      <c r="AG865" s="507"/>
      <c r="AH865" s="507"/>
    </row>
    <row r="866" spans="1:34" ht="31.5">
      <c r="A866" s="610"/>
      <c r="B866" s="610"/>
      <c r="C866" s="266" t="s">
        <v>557</v>
      </c>
      <c r="D866" s="14" t="s">
        <v>558</v>
      </c>
      <c r="E866" s="292">
        <v>35</v>
      </c>
      <c r="F866" s="143">
        <f t="shared" si="121"/>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2"/>
        <v>0</v>
      </c>
      <c r="AC866" s="499"/>
      <c r="AD866" s="512">
        <v>1320</v>
      </c>
      <c r="AE866" s="512"/>
      <c r="AF866" s="512" t="s">
        <v>1057</v>
      </c>
      <c r="AG866" s="507"/>
      <c r="AH866" s="507"/>
    </row>
    <row r="867" spans="1:34" ht="31.5" hidden="1">
      <c r="A867" s="610"/>
      <c r="B867" s="610"/>
      <c r="C867" s="266" t="s">
        <v>559</v>
      </c>
      <c r="D867" s="14" t="s">
        <v>1898</v>
      </c>
      <c r="E867" s="292">
        <v>40</v>
      </c>
      <c r="F867" s="143">
        <f t="shared" si="121"/>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2"/>
        <v>0</v>
      </c>
      <c r="AC867" s="499"/>
      <c r="AD867" s="512"/>
      <c r="AE867" s="512"/>
      <c r="AF867" s="512"/>
      <c r="AG867" s="507"/>
      <c r="AH867" s="507"/>
    </row>
    <row r="868" spans="1:34" ht="31.5" hidden="1">
      <c r="A868" s="610"/>
      <c r="B868" s="610"/>
      <c r="C868" s="266" t="s">
        <v>1899</v>
      </c>
      <c r="D868" s="14" t="s">
        <v>1900</v>
      </c>
      <c r="E868" s="292">
        <v>1000</v>
      </c>
      <c r="F868" s="143">
        <f t="shared" si="121"/>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2"/>
        <v>0</v>
      </c>
      <c r="AC868" s="499"/>
      <c r="AD868" s="512"/>
      <c r="AE868" s="512"/>
      <c r="AF868" s="512"/>
      <c r="AG868" s="507"/>
      <c r="AH868" s="507"/>
    </row>
    <row r="869" spans="1:34" ht="31.5">
      <c r="A869" s="610"/>
      <c r="B869" s="610"/>
      <c r="C869" s="266" t="s">
        <v>1901</v>
      </c>
      <c r="D869" s="88" t="s">
        <v>1902</v>
      </c>
      <c r="E869" s="292">
        <v>300</v>
      </c>
      <c r="F869" s="143">
        <f t="shared" si="121"/>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2"/>
        <v>0</v>
      </c>
      <c r="AC869" s="499"/>
      <c r="AD869" s="512">
        <v>47474.77</v>
      </c>
      <c r="AE869" s="512"/>
      <c r="AF869" s="512" t="s">
        <v>1058</v>
      </c>
      <c r="AG869" s="507"/>
      <c r="AH869" s="507"/>
    </row>
    <row r="870" spans="1:34" ht="31.5" hidden="1">
      <c r="A870" s="610"/>
      <c r="B870" s="610"/>
      <c r="C870" s="266"/>
      <c r="D870" s="88" t="s">
        <v>1903</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2"/>
        <v>0</v>
      </c>
      <c r="AC870" s="499"/>
      <c r="AD870" s="512"/>
      <c r="AE870" s="512"/>
      <c r="AF870" s="512"/>
      <c r="AG870" s="507"/>
      <c r="AH870" s="507"/>
    </row>
    <row r="871" spans="1:34" ht="47.25" hidden="1">
      <c r="A871" s="610"/>
      <c r="B871" s="610"/>
      <c r="C871" s="266"/>
      <c r="D871" s="88" t="s">
        <v>1718</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2"/>
        <v>0</v>
      </c>
      <c r="AC871" s="499"/>
      <c r="AD871" s="512"/>
      <c r="AE871" s="512"/>
      <c r="AF871" s="512"/>
      <c r="AG871" s="507"/>
      <c r="AH871" s="507"/>
    </row>
    <row r="872" spans="1:34" ht="31.5" hidden="1">
      <c r="A872" s="610"/>
      <c r="B872" s="610"/>
      <c r="C872" s="266"/>
      <c r="D872" s="88" t="s">
        <v>553</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2"/>
        <v>0</v>
      </c>
      <c r="AC872" s="499"/>
      <c r="AD872" s="512"/>
      <c r="AE872" s="512"/>
      <c r="AF872" s="512"/>
      <c r="AG872" s="507"/>
      <c r="AH872" s="507"/>
    </row>
    <row r="873" spans="1:34" ht="31.5" hidden="1">
      <c r="A873" s="610"/>
      <c r="B873" s="610"/>
      <c r="C873" s="266"/>
      <c r="D873" s="88" t="s">
        <v>1870</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2"/>
        <v>0</v>
      </c>
      <c r="AC873" s="499"/>
      <c r="AD873" s="512"/>
      <c r="AE873" s="512"/>
      <c r="AF873" s="512"/>
      <c r="AG873" s="507"/>
      <c r="AH873" s="507"/>
    </row>
    <row r="874" spans="1:34" ht="31.5" hidden="1">
      <c r="A874" s="610"/>
      <c r="B874" s="610"/>
      <c r="C874" s="266" t="s">
        <v>1871</v>
      </c>
      <c r="D874" s="88" t="s">
        <v>1291</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2"/>
        <v>0</v>
      </c>
      <c r="AC874" s="499"/>
      <c r="AD874" s="512"/>
      <c r="AE874" s="512"/>
      <c r="AF874" s="512"/>
      <c r="AG874" s="507"/>
      <c r="AH874" s="507"/>
    </row>
    <row r="875" spans="1:34" ht="31.5" hidden="1">
      <c r="A875" s="610"/>
      <c r="B875" s="610"/>
      <c r="C875" s="266" t="s">
        <v>1292</v>
      </c>
      <c r="D875" s="14" t="s">
        <v>1293</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2"/>
        <v>0</v>
      </c>
      <c r="AC875" s="499"/>
      <c r="AD875" s="512"/>
      <c r="AE875" s="512"/>
      <c r="AF875" s="512"/>
      <c r="AG875" s="507"/>
      <c r="AH875" s="507"/>
    </row>
    <row r="876" spans="1:34" ht="47.25" hidden="1">
      <c r="A876" s="610"/>
      <c r="B876" s="610"/>
      <c r="C876" s="266" t="s">
        <v>1294</v>
      </c>
      <c r="D876" s="14" t="s">
        <v>988</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2"/>
        <v>0</v>
      </c>
      <c r="AC876" s="499"/>
      <c r="AD876" s="512"/>
      <c r="AE876" s="512"/>
      <c r="AF876" s="512"/>
      <c r="AG876" s="507"/>
      <c r="AH876" s="507"/>
    </row>
    <row r="877" spans="1:34" ht="47.25" hidden="1">
      <c r="A877" s="610"/>
      <c r="B877" s="610"/>
      <c r="C877" s="266" t="s">
        <v>2007</v>
      </c>
      <c r="D877" s="14" t="s">
        <v>580</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2"/>
        <v>0</v>
      </c>
      <c r="AC877" s="499"/>
      <c r="AD877" s="512"/>
      <c r="AE877" s="512"/>
      <c r="AF877" s="512"/>
      <c r="AG877" s="507"/>
      <c r="AH877" s="507"/>
    </row>
    <row r="878" spans="1:34" ht="47.25" hidden="1">
      <c r="A878" s="610"/>
      <c r="B878" s="610"/>
      <c r="C878" s="266" t="s">
        <v>581</v>
      </c>
      <c r="D878" s="14" t="s">
        <v>1528</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2"/>
        <v>0</v>
      </c>
      <c r="AC878" s="499"/>
      <c r="AD878" s="512"/>
      <c r="AE878" s="512"/>
      <c r="AF878" s="512"/>
      <c r="AG878" s="507"/>
      <c r="AH878" s="507"/>
    </row>
    <row r="879" spans="1:34" ht="31.5" hidden="1">
      <c r="A879" s="610"/>
      <c r="B879" s="610"/>
      <c r="C879" s="266" t="s">
        <v>1529</v>
      </c>
      <c r="D879" s="14" t="s">
        <v>73</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2"/>
        <v>0</v>
      </c>
      <c r="AC879" s="499"/>
      <c r="AD879" s="512"/>
      <c r="AE879" s="512"/>
      <c r="AF879" s="512"/>
      <c r="AG879" s="507"/>
      <c r="AH879" s="507"/>
    </row>
    <row r="880" spans="1:34" ht="31.5" hidden="1">
      <c r="A880" s="610"/>
      <c r="B880" s="610"/>
      <c r="C880" s="266" t="s">
        <v>74</v>
      </c>
      <c r="D880" s="14" t="s">
        <v>1851</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2"/>
        <v>0</v>
      </c>
      <c r="AC880" s="499"/>
      <c r="AD880" s="512"/>
      <c r="AE880" s="512"/>
      <c r="AF880" s="512"/>
      <c r="AG880" s="507"/>
      <c r="AH880" s="507"/>
    </row>
    <row r="881" spans="1:34" ht="31.5" hidden="1">
      <c r="A881" s="610"/>
      <c r="B881" s="610"/>
      <c r="C881" s="266" t="s">
        <v>1852</v>
      </c>
      <c r="D881" s="14" t="s">
        <v>723</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2"/>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2"/>
        <v>0</v>
      </c>
      <c r="AC882" s="499"/>
      <c r="AD882" s="512"/>
      <c r="AE882" s="512"/>
      <c r="AF882" s="512"/>
      <c r="AG882" s="507"/>
      <c r="AH882" s="507"/>
    </row>
    <row r="883" spans="1:34" ht="47.25">
      <c r="A883" s="610"/>
      <c r="B883" s="610"/>
      <c r="C883" s="266" t="s">
        <v>724</v>
      </c>
      <c r="D883" s="14" t="s">
        <v>725</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2"/>
        <v>0</v>
      </c>
      <c r="AC883" s="499"/>
      <c r="AD883" s="512">
        <v>84.37</v>
      </c>
      <c r="AE883" s="512"/>
      <c r="AF883" s="512" t="s">
        <v>1059</v>
      </c>
      <c r="AG883" s="507"/>
      <c r="AH883" s="507"/>
    </row>
    <row r="884" spans="1:34" ht="31.5" hidden="1">
      <c r="A884" s="610"/>
      <c r="B884" s="610"/>
      <c r="C884" s="266" t="s">
        <v>726</v>
      </c>
      <c r="D884" s="14" t="s">
        <v>1841</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2"/>
        <v>0</v>
      </c>
      <c r="AC884" s="499"/>
      <c r="AD884" s="512"/>
      <c r="AE884" s="512"/>
      <c r="AF884" s="512"/>
      <c r="AG884" s="507"/>
      <c r="AH884" s="507"/>
    </row>
    <row r="885" spans="1:34" ht="31.5" hidden="1">
      <c r="A885" s="610"/>
      <c r="B885" s="610"/>
      <c r="C885" s="266" t="s">
        <v>1842</v>
      </c>
      <c r="D885" s="14" t="s">
        <v>588</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2"/>
        <v>0</v>
      </c>
      <c r="AC885" s="499"/>
      <c r="AD885" s="512"/>
      <c r="AE885" s="512"/>
      <c r="AF885" s="512"/>
      <c r="AG885" s="507"/>
      <c r="AH885" s="507"/>
    </row>
    <row r="886" spans="1:34" ht="31.5" customHeight="1" hidden="1">
      <c r="A886" s="610"/>
      <c r="B886" s="610"/>
      <c r="C886" s="266" t="s">
        <v>589</v>
      </c>
      <c r="D886" s="14" t="s">
        <v>590</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2"/>
        <v>0</v>
      </c>
      <c r="AC886" s="499"/>
      <c r="AD886" s="512"/>
      <c r="AE886" s="512"/>
      <c r="AF886" s="512"/>
      <c r="AG886" s="507"/>
      <c r="AH886" s="507"/>
    </row>
    <row r="887" spans="1:34" ht="63">
      <c r="A887" s="610"/>
      <c r="B887" s="610"/>
      <c r="C887" s="266" t="s">
        <v>591</v>
      </c>
      <c r="D887" s="14" t="s">
        <v>182</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2"/>
        <v>0</v>
      </c>
      <c r="AC887" s="499"/>
      <c r="AD887" s="512">
        <v>1863.55</v>
      </c>
      <c r="AE887" s="512"/>
      <c r="AF887" s="512" t="s">
        <v>1060</v>
      </c>
      <c r="AG887" s="507"/>
      <c r="AH887" s="507"/>
    </row>
    <row r="888" spans="1:34" ht="15.75" hidden="1">
      <c r="A888" s="610"/>
      <c r="B888" s="610"/>
      <c r="C888" s="266" t="s">
        <v>183</v>
      </c>
      <c r="D888" s="14" t="s">
        <v>1539</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2"/>
        <v>0</v>
      </c>
      <c r="AC888" s="499"/>
      <c r="AD888" s="512"/>
      <c r="AE888" s="512"/>
      <c r="AF888" s="512"/>
      <c r="AG888" s="507"/>
      <c r="AH888" s="507"/>
    </row>
    <row r="889" spans="1:34" ht="15.75" hidden="1">
      <c r="A889" s="610"/>
      <c r="B889" s="610"/>
      <c r="C889" s="266" t="s">
        <v>1540</v>
      </c>
      <c r="D889" s="14" t="s">
        <v>1541</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2"/>
        <v>0</v>
      </c>
      <c r="AC889" s="499"/>
      <c r="AD889" s="512"/>
      <c r="AE889" s="512"/>
      <c r="AF889" s="512"/>
      <c r="AG889" s="507"/>
      <c r="AH889" s="507"/>
    </row>
    <row r="890" spans="1:34" ht="15.75" hidden="1">
      <c r="A890" s="610"/>
      <c r="B890" s="610"/>
      <c r="C890" s="266" t="s">
        <v>1542</v>
      </c>
      <c r="D890" s="14" t="s">
        <v>1543</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2"/>
        <v>0</v>
      </c>
      <c r="AC890" s="499"/>
      <c r="AD890" s="512"/>
      <c r="AE890" s="512"/>
      <c r="AF890" s="512"/>
      <c r="AG890" s="507"/>
      <c r="AH890" s="507"/>
    </row>
    <row r="891" spans="1:34" ht="15.75" hidden="1">
      <c r="A891" s="610"/>
      <c r="B891" s="610"/>
      <c r="C891" s="266" t="s">
        <v>1544</v>
      </c>
      <c r="D891" s="14" t="s">
        <v>88</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2"/>
        <v>0</v>
      </c>
      <c r="AC891" s="499"/>
      <c r="AD891" s="512"/>
      <c r="AE891" s="512"/>
      <c r="AF891" s="512"/>
      <c r="AG891" s="507"/>
      <c r="AH891" s="507"/>
    </row>
    <row r="892" spans="1:34" ht="31.5" hidden="1">
      <c r="A892" s="610"/>
      <c r="B892" s="610"/>
      <c r="C892" s="306" t="s">
        <v>89</v>
      </c>
      <c r="D892" s="14" t="s">
        <v>90</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2"/>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2"/>
        <v>0</v>
      </c>
      <c r="AC893" s="499"/>
      <c r="AD893" s="512"/>
      <c r="AE893" s="512"/>
      <c r="AF893" s="512"/>
      <c r="AG893" s="507"/>
      <c r="AH893" s="507"/>
    </row>
    <row r="894" spans="1:34" ht="15.75" hidden="1">
      <c r="A894" s="610"/>
      <c r="B894" s="610"/>
      <c r="C894" s="306" t="s">
        <v>91</v>
      </c>
      <c r="D894" s="14" t="s">
        <v>92</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2"/>
        <v>0</v>
      </c>
      <c r="AC894" s="499"/>
      <c r="AD894" s="512"/>
      <c r="AE894" s="512"/>
      <c r="AF894" s="512"/>
      <c r="AG894" s="507"/>
      <c r="AH894" s="507"/>
    </row>
    <row r="895" spans="1:34" ht="31.5" customHeight="1" hidden="1">
      <c r="A895" s="610"/>
      <c r="B895" s="610"/>
      <c r="C895" s="306"/>
      <c r="D895" s="14" t="s">
        <v>918</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2"/>
        <v>0</v>
      </c>
      <c r="AC895" s="499"/>
      <c r="AD895" s="512"/>
      <c r="AE895" s="512"/>
      <c r="AF895" s="512"/>
      <c r="AG895" s="507"/>
      <c r="AH895" s="507"/>
    </row>
    <row r="896" spans="1:34" ht="31.5" hidden="1">
      <c r="A896" s="610"/>
      <c r="B896" s="610"/>
      <c r="C896" s="306" t="s">
        <v>919</v>
      </c>
      <c r="D896" s="14" t="s">
        <v>920</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2"/>
        <v>0</v>
      </c>
      <c r="AC896" s="499"/>
      <c r="AD896" s="512"/>
      <c r="AE896" s="512"/>
      <c r="AF896" s="512"/>
      <c r="AG896" s="507"/>
      <c r="AH896" s="507"/>
    </row>
    <row r="897" spans="1:34" ht="47.25">
      <c r="A897" s="610"/>
      <c r="B897" s="610"/>
      <c r="C897" s="306"/>
      <c r="D897" s="14" t="s">
        <v>266</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2"/>
        <v>0</v>
      </c>
      <c r="AC897" s="499"/>
      <c r="AD897" s="512">
        <v>19487.86</v>
      </c>
      <c r="AE897" s="512"/>
      <c r="AF897" s="512" t="s">
        <v>1061</v>
      </c>
      <c r="AG897" s="507"/>
      <c r="AH897" s="507"/>
    </row>
    <row r="898" spans="1:34" ht="47.25" hidden="1">
      <c r="A898" s="610"/>
      <c r="B898" s="610"/>
      <c r="C898" s="306"/>
      <c r="D898" s="14" t="s">
        <v>1698</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2"/>
        <v>0</v>
      </c>
      <c r="AC898" s="499"/>
      <c r="AD898" s="512"/>
      <c r="AE898" s="512"/>
      <c r="AF898" s="512"/>
      <c r="AG898" s="507"/>
      <c r="AH898" s="507"/>
    </row>
    <row r="899" spans="1:34" ht="66" customHeight="1">
      <c r="A899" s="610"/>
      <c r="B899" s="610"/>
      <c r="C899" s="306"/>
      <c r="D899" s="14" t="s">
        <v>935</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2"/>
        <v>0</v>
      </c>
      <c r="AC899" s="499"/>
      <c r="AD899" s="512">
        <v>10257.14</v>
      </c>
      <c r="AE899" s="512"/>
      <c r="AF899" s="512" t="s">
        <v>1062</v>
      </c>
      <c r="AG899" s="507"/>
      <c r="AH899" s="507"/>
    </row>
    <row r="900" spans="1:34" s="362" customFormat="1" ht="15.75">
      <c r="A900" s="610"/>
      <c r="B900" s="610"/>
      <c r="C900" s="306"/>
      <c r="D900" s="1" t="s">
        <v>1266</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2"/>
        <v>100000</v>
      </c>
      <c r="AC900" s="501"/>
      <c r="AD900" s="512">
        <v>1000000</v>
      </c>
      <c r="AE900" s="512"/>
      <c r="AF900" s="512"/>
      <c r="AG900" s="507"/>
      <c r="AH900" s="507"/>
    </row>
    <row r="901" spans="1:34" s="362" customFormat="1" ht="31.5">
      <c r="A901" s="610"/>
      <c r="B901" s="610"/>
      <c r="C901" s="306"/>
      <c r="D901" s="1" t="s">
        <v>611</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2"/>
        <v>15000</v>
      </c>
      <c r="AC901" s="501"/>
      <c r="AD901" s="512">
        <v>15000</v>
      </c>
      <c r="AE901" s="512"/>
      <c r="AF901" s="512"/>
      <c r="AG901" s="507"/>
      <c r="AH901" s="507"/>
    </row>
    <row r="902" spans="1:34" s="362" customFormat="1" ht="31.5">
      <c r="A902" s="610"/>
      <c r="B902" s="610"/>
      <c r="C902" s="306"/>
      <c r="D902" s="1" t="s">
        <v>612</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2"/>
        <v>300000</v>
      </c>
      <c r="AC902" s="501"/>
      <c r="AD902" s="512">
        <v>300000</v>
      </c>
      <c r="AE902" s="512"/>
      <c r="AF902" s="512" t="s">
        <v>1063</v>
      </c>
      <c r="AG902" s="507"/>
      <c r="AH902" s="507"/>
    </row>
    <row r="903" spans="1:34" s="362" customFormat="1" ht="31.5">
      <c r="A903" s="610"/>
      <c r="B903" s="610"/>
      <c r="C903" s="306"/>
      <c r="D903" s="1" t="s">
        <v>169</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2"/>
        <v>350000</v>
      </c>
      <c r="AC903" s="501"/>
      <c r="AD903" s="512">
        <v>350000</v>
      </c>
      <c r="AE903" s="512"/>
      <c r="AF903" s="512" t="s">
        <v>1063</v>
      </c>
      <c r="AG903" s="507"/>
      <c r="AH903" s="507"/>
    </row>
    <row r="904" spans="1:34" s="362" customFormat="1" ht="31.5">
      <c r="A904" s="610"/>
      <c r="B904" s="610"/>
      <c r="C904" s="306"/>
      <c r="D904" s="1" t="s">
        <v>1522</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2"/>
        <v>196993.08</v>
      </c>
      <c r="AC904" s="501"/>
      <c r="AD904" s="512">
        <v>196993.08</v>
      </c>
      <c r="AE904" s="512"/>
      <c r="AF904" s="512" t="s">
        <v>1063</v>
      </c>
      <c r="AG904" s="507"/>
      <c r="AH904" s="507"/>
    </row>
    <row r="905" spans="1:34" s="362" customFormat="1" ht="31.5">
      <c r="A905" s="610"/>
      <c r="B905" s="610"/>
      <c r="C905" s="306"/>
      <c r="D905" s="13" t="s">
        <v>1523</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2"/>
        <v>100000</v>
      </c>
      <c r="AC905" s="501"/>
      <c r="AD905" s="512">
        <v>100000</v>
      </c>
      <c r="AE905" s="512"/>
      <c r="AF905" s="512"/>
      <c r="AG905" s="507"/>
      <c r="AH905" s="507"/>
    </row>
    <row r="906" spans="1:34" s="362" customFormat="1" ht="31.5">
      <c r="A906" s="610"/>
      <c r="B906" s="610"/>
      <c r="C906" s="306"/>
      <c r="D906" s="13" t="s">
        <v>1556</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2"/>
        <v>42702</v>
      </c>
      <c r="AC906" s="501"/>
      <c r="AD906" s="512">
        <v>50000</v>
      </c>
      <c r="AE906" s="512">
        <v>307171</v>
      </c>
      <c r="AF906" s="512" t="s">
        <v>1064</v>
      </c>
      <c r="AG906" s="507" t="s">
        <v>1065</v>
      </c>
      <c r="AH906" s="507" t="s">
        <v>1046</v>
      </c>
    </row>
    <row r="907" spans="1:34" s="362" customFormat="1" ht="31.5">
      <c r="A907" s="610"/>
      <c r="B907" s="610"/>
      <c r="C907" s="306"/>
      <c r="D907" s="14" t="s">
        <v>1332</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2"/>
        <v>50000</v>
      </c>
      <c r="AC907" s="501"/>
      <c r="AD907" s="512">
        <v>50000</v>
      </c>
      <c r="AE907" s="512"/>
      <c r="AF907" s="512"/>
      <c r="AG907" s="507"/>
      <c r="AH907" s="507"/>
    </row>
    <row r="908" spans="1:34" s="362" customFormat="1" ht="47.25" hidden="1">
      <c r="A908" s="610"/>
      <c r="B908" s="610"/>
      <c r="C908" s="306"/>
      <c r="D908" s="375" t="s">
        <v>3</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2"/>
        <v>0</v>
      </c>
      <c r="AC908" s="501"/>
      <c r="AD908" s="512"/>
      <c r="AE908" s="512"/>
      <c r="AF908" s="512"/>
      <c r="AG908" s="507"/>
      <c r="AH908" s="507"/>
    </row>
    <row r="909" spans="1:34" s="362" customFormat="1" ht="31.5">
      <c r="A909" s="610"/>
      <c r="B909" s="610"/>
      <c r="C909" s="306"/>
      <c r="D909" s="14" t="s">
        <v>1333</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2"/>
        <v>264411.5</v>
      </c>
      <c r="AC909" s="501"/>
      <c r="AD909" s="512">
        <v>350000</v>
      </c>
      <c r="AE909" s="512" t="s">
        <v>1032</v>
      </c>
      <c r="AF909" s="512" t="s">
        <v>1066</v>
      </c>
      <c r="AG909" s="507" t="s">
        <v>1043</v>
      </c>
      <c r="AH909" s="507" t="s">
        <v>1032</v>
      </c>
    </row>
    <row r="910" spans="1:34" s="362" customFormat="1" ht="47.25">
      <c r="A910" s="610"/>
      <c r="B910" s="610"/>
      <c r="C910" s="306"/>
      <c r="D910" s="375" t="s">
        <v>172</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2"/>
        <v>463000</v>
      </c>
      <c r="AC910" s="501"/>
      <c r="AD910" s="512">
        <v>463000</v>
      </c>
      <c r="AE910" s="512">
        <v>915109</v>
      </c>
      <c r="AF910" s="512"/>
      <c r="AG910" s="507" t="s">
        <v>1065</v>
      </c>
      <c r="AH910" s="507" t="s">
        <v>1046</v>
      </c>
    </row>
    <row r="911" spans="1:34" s="362" customFormat="1" ht="31.5">
      <c r="A911" s="610"/>
      <c r="B911" s="610"/>
      <c r="C911" s="306"/>
      <c r="D911" s="13" t="s">
        <v>173</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2"/>
        <v>116049.77</v>
      </c>
      <c r="AC911" s="501"/>
      <c r="AD911" s="512">
        <v>116049.77</v>
      </c>
      <c r="AE911" s="512"/>
      <c r="AF911" s="512" t="s">
        <v>1063</v>
      </c>
      <c r="AG911" s="507"/>
      <c r="AH911" s="507"/>
    </row>
    <row r="912" spans="1:34" s="362" customFormat="1" ht="31.5">
      <c r="A912" s="610"/>
      <c r="B912" s="610"/>
      <c r="C912" s="306"/>
      <c r="D912" s="13" t="s">
        <v>174</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2"/>
        <v>105192.87</v>
      </c>
      <c r="AC912" s="501"/>
      <c r="AD912" s="512">
        <v>105192.87</v>
      </c>
      <c r="AE912" s="512"/>
      <c r="AF912" s="512" t="s">
        <v>1063</v>
      </c>
      <c r="AG912" s="507"/>
      <c r="AH912" s="507"/>
    </row>
    <row r="913" spans="1:34" s="362" customFormat="1" ht="31.5">
      <c r="A913" s="610"/>
      <c r="B913" s="610"/>
      <c r="C913" s="306"/>
      <c r="D913" s="13" t="s">
        <v>175</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2"/>
        <v>30000</v>
      </c>
      <c r="AC913" s="501"/>
      <c r="AD913" s="512">
        <v>30000</v>
      </c>
      <c r="AE913" s="512"/>
      <c r="AF913" s="512"/>
      <c r="AG913" s="507"/>
      <c r="AH913" s="507"/>
    </row>
    <row r="914" spans="1:34" s="362" customFormat="1" ht="31.5">
      <c r="A914" s="610"/>
      <c r="B914" s="610"/>
      <c r="C914" s="306"/>
      <c r="D914" s="13" t="s">
        <v>176</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2"/>
        <v>30000</v>
      </c>
      <c r="AC914" s="501"/>
      <c r="AD914" s="512">
        <v>30000</v>
      </c>
      <c r="AE914" s="512"/>
      <c r="AF914" s="512"/>
      <c r="AG914" s="507"/>
      <c r="AH914" s="507"/>
    </row>
    <row r="915" spans="1:34" s="362" customFormat="1" ht="31.5">
      <c r="A915" s="610"/>
      <c r="B915" s="610"/>
      <c r="C915" s="306"/>
      <c r="D915" s="13" t="s">
        <v>1265</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2"/>
        <v>80000</v>
      </c>
      <c r="AC915" s="501"/>
      <c r="AD915" s="512">
        <v>80000</v>
      </c>
      <c r="AE915" s="512"/>
      <c r="AF915" s="512"/>
      <c r="AG915" s="507"/>
      <c r="AH915" s="507"/>
    </row>
    <row r="916" spans="1:34" s="362" customFormat="1" ht="31.5">
      <c r="A916" s="610"/>
      <c r="B916" s="610"/>
      <c r="C916" s="306"/>
      <c r="D916" s="13" t="s">
        <v>177</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t="shared" si="122"/>
        <v>300000</v>
      </c>
      <c r="AC916" s="501"/>
      <c r="AD916" s="512">
        <v>300000</v>
      </c>
      <c r="AE916" s="512"/>
      <c r="AF916" s="512"/>
      <c r="AG916" s="507"/>
      <c r="AH916" s="507"/>
    </row>
    <row r="917" spans="1:34" s="362" customFormat="1" ht="15.75">
      <c r="A917" s="610"/>
      <c r="B917" s="610"/>
      <c r="C917" s="306"/>
      <c r="D917" s="14" t="s">
        <v>1515</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2"/>
        <v>30000</v>
      </c>
      <c r="AC917" s="501"/>
      <c r="AD917" s="512">
        <v>30000</v>
      </c>
      <c r="AE917" s="512"/>
      <c r="AF917" s="512"/>
      <c r="AG917" s="507"/>
      <c r="AH917" s="507"/>
    </row>
    <row r="918" spans="1:34" s="362" customFormat="1" ht="31.5">
      <c r="A918" s="610"/>
      <c r="B918" s="610"/>
      <c r="C918" s="306"/>
      <c r="D918" s="14" t="s">
        <v>1516</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2"/>
        <v>5000</v>
      </c>
      <c r="AC918" s="501"/>
      <c r="AD918" s="512">
        <v>30000</v>
      </c>
      <c r="AE918" s="512"/>
      <c r="AF918" s="512"/>
      <c r="AG918" s="507"/>
      <c r="AH918" s="507"/>
    </row>
    <row r="919" spans="1:34" s="362" customFormat="1" ht="18.75" customHeight="1">
      <c r="A919" s="610"/>
      <c r="B919" s="610"/>
      <c r="C919" s="306"/>
      <c r="D919" s="14" t="s">
        <v>1517</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2"/>
        <v>5000</v>
      </c>
      <c r="AC919" s="501"/>
      <c r="AD919" s="512">
        <v>30000</v>
      </c>
      <c r="AE919" s="512"/>
      <c r="AF919" s="512"/>
      <c r="AG919" s="507"/>
      <c r="AH919" s="507"/>
    </row>
    <row r="920" spans="1:34" s="362" customFormat="1" ht="31.5">
      <c r="A920" s="610"/>
      <c r="B920" s="610"/>
      <c r="C920" s="306"/>
      <c r="D920" s="14" t="s">
        <v>1518</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2"/>
        <v>6000</v>
      </c>
      <c r="AC920" s="501"/>
      <c r="AD920" s="512">
        <v>120000</v>
      </c>
      <c r="AE920" s="512"/>
      <c r="AF920" s="512"/>
      <c r="AG920" s="507"/>
      <c r="AH920" s="507"/>
    </row>
    <row r="921" spans="1:34" s="362" customFormat="1" ht="31.5">
      <c r="A921" s="610"/>
      <c r="B921" s="610"/>
      <c r="C921" s="306"/>
      <c r="D921" s="14" t="s">
        <v>1519</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2"/>
        <v>30000</v>
      </c>
      <c r="AC921" s="501"/>
      <c r="AD921" s="512">
        <v>150000</v>
      </c>
      <c r="AE921" s="512"/>
      <c r="AF921" s="512"/>
      <c r="AG921" s="507"/>
      <c r="AH921" s="507"/>
    </row>
    <row r="922" spans="1:34" s="362" customFormat="1" ht="31.5">
      <c r="A922" s="610"/>
      <c r="B922" s="610"/>
      <c r="C922" s="306"/>
      <c r="D922" s="374" t="s">
        <v>1520</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2"/>
        <v>5000</v>
      </c>
      <c r="AC922" s="501"/>
      <c r="AD922" s="512">
        <v>30000</v>
      </c>
      <c r="AE922" s="512"/>
      <c r="AF922" s="512"/>
      <c r="AG922" s="507"/>
      <c r="AH922" s="507"/>
    </row>
    <row r="923" spans="1:34" s="362" customFormat="1" ht="31.5">
      <c r="A923" s="610"/>
      <c r="B923" s="610"/>
      <c r="C923" s="306"/>
      <c r="D923" s="13" t="s">
        <v>1521</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2"/>
        <v>31259</v>
      </c>
      <c r="AC923" s="501"/>
      <c r="AD923" s="512">
        <v>40000</v>
      </c>
      <c r="AE923" s="512">
        <v>232210</v>
      </c>
      <c r="AF923" s="512" t="s">
        <v>1950</v>
      </c>
      <c r="AG923" s="507" t="s">
        <v>1065</v>
      </c>
      <c r="AH923" s="507" t="s">
        <v>1046</v>
      </c>
    </row>
    <row r="924" spans="1:34" s="362" customFormat="1" ht="31.5">
      <c r="A924" s="610"/>
      <c r="B924" s="610"/>
      <c r="C924" s="306"/>
      <c r="D924" s="14" t="s">
        <v>1368</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2"/>
        <v>30000</v>
      </c>
      <c r="AC924" s="501"/>
      <c r="AD924" s="512">
        <v>30000</v>
      </c>
      <c r="AE924" s="512"/>
      <c r="AF924" s="512"/>
      <c r="AG924" s="507"/>
      <c r="AH924" s="507"/>
    </row>
    <row r="925" spans="1:34" s="362" customFormat="1" ht="31.5">
      <c r="A925" s="610"/>
      <c r="B925" s="610"/>
      <c r="C925" s="306"/>
      <c r="D925" s="13" t="s">
        <v>1369</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aca="true" t="shared" si="125" ref="AA925:AA988">N925+O925+P925+Q925+R925+S925+T925+U925+V925-Z925</f>
        <v>15000</v>
      </c>
      <c r="AC925" s="501"/>
      <c r="AD925" s="512">
        <v>15000</v>
      </c>
      <c r="AE925" s="512"/>
      <c r="AF925" s="512"/>
      <c r="AG925" s="507"/>
      <c r="AH925" s="507"/>
    </row>
    <row r="926" spans="1:34" s="362" customFormat="1" ht="31.5">
      <c r="A926" s="610"/>
      <c r="B926" s="610"/>
      <c r="C926" s="306"/>
      <c r="D926" s="14" t="s">
        <v>1370</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1324</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1063</v>
      </c>
      <c r="AG927" s="507"/>
      <c r="AH927" s="507"/>
    </row>
    <row r="928" spans="1:34" s="362" customFormat="1" ht="31.5">
      <c r="A928" s="610"/>
      <c r="B928" s="610"/>
      <c r="C928" s="306"/>
      <c r="D928" s="14" t="s">
        <v>1325</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c r="AA928" s="407">
        <f t="shared" si="125"/>
        <v>328000</v>
      </c>
      <c r="AC928" s="501"/>
      <c r="AD928" s="512">
        <v>328000</v>
      </c>
      <c r="AE928" s="512">
        <v>378110</v>
      </c>
      <c r="AF928" s="512" t="s">
        <v>1951</v>
      </c>
      <c r="AG928" s="507" t="s">
        <v>1065</v>
      </c>
      <c r="AH928" s="507" t="s">
        <v>1046</v>
      </c>
    </row>
    <row r="929" spans="1:34" s="362" customFormat="1" ht="31.5">
      <c r="A929" s="610"/>
      <c r="B929" s="610"/>
      <c r="C929" s="306"/>
      <c r="D929" s="14" t="s">
        <v>1326</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1263</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v>217500</v>
      </c>
      <c r="AA930" s="407">
        <f t="shared" si="125"/>
        <v>232500</v>
      </c>
      <c r="AC930" s="501"/>
      <c r="AD930" s="512">
        <v>450000</v>
      </c>
      <c r="AE930" s="512">
        <v>815731</v>
      </c>
      <c r="AF930" s="512"/>
      <c r="AG930" s="507" t="s">
        <v>1065</v>
      </c>
      <c r="AH930" s="507" t="s">
        <v>1046</v>
      </c>
    </row>
    <row r="931" spans="1:34" s="362" customFormat="1" ht="31.5">
      <c r="A931" s="610"/>
      <c r="B931" s="610"/>
      <c r="C931" s="306"/>
      <c r="D931" s="14" t="s">
        <v>1147</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916</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917</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1952</v>
      </c>
      <c r="AG933" s="507" t="s">
        <v>1065</v>
      </c>
      <c r="AH933" s="507" t="s">
        <v>1046</v>
      </c>
    </row>
    <row r="934" spans="1:34" s="362" customFormat="1" ht="31.5">
      <c r="A934" s="610"/>
      <c r="B934" s="610"/>
      <c r="C934" s="306"/>
      <c r="D934" s="14" t="s">
        <v>218</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1953</v>
      </c>
      <c r="AG934" s="507" t="s">
        <v>1065</v>
      </c>
      <c r="AH934" s="507" t="s">
        <v>1046</v>
      </c>
    </row>
    <row r="935" spans="1:34" s="362" customFormat="1" ht="15.75" hidden="1">
      <c r="A935" s="610"/>
      <c r="B935" s="610"/>
      <c r="C935" s="306"/>
      <c r="D935" s="14" t="s">
        <v>219</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1252</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1032</v>
      </c>
      <c r="AF936" s="512" t="s">
        <v>1954</v>
      </c>
      <c r="AG936" s="507" t="s">
        <v>1043</v>
      </c>
      <c r="AH936" s="507" t="s">
        <v>1032</v>
      </c>
    </row>
    <row r="937" spans="1:34" s="362" customFormat="1" ht="31.5">
      <c r="A937" s="610"/>
      <c r="B937" s="610"/>
      <c r="C937" s="306"/>
      <c r="D937" s="374" t="s">
        <v>1262</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1032</v>
      </c>
      <c r="AF937" s="512" t="s">
        <v>1955</v>
      </c>
      <c r="AG937" s="507" t="s">
        <v>1043</v>
      </c>
      <c r="AH937" s="507" t="s">
        <v>1032</v>
      </c>
    </row>
    <row r="938" spans="1:34" s="362" customFormat="1" ht="47.25">
      <c r="A938" s="610"/>
      <c r="B938" s="610"/>
      <c r="C938" s="306"/>
      <c r="D938" s="13" t="s">
        <v>1253</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1733</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c r="AA939" s="407">
        <f t="shared" si="125"/>
        <v>54500</v>
      </c>
      <c r="AC939" s="501"/>
      <c r="AD939" s="512">
        <v>54500</v>
      </c>
      <c r="AE939" s="512">
        <v>68416</v>
      </c>
      <c r="AF939" s="512" t="s">
        <v>1956</v>
      </c>
      <c r="AG939" s="507" t="s">
        <v>1957</v>
      </c>
      <c r="AH939" s="507" t="s">
        <v>1046</v>
      </c>
    </row>
    <row r="940" spans="1:34" s="362" customFormat="1" ht="63.75">
      <c r="A940" s="610"/>
      <c r="B940" s="610"/>
      <c r="C940" s="306"/>
      <c r="D940" s="375" t="s">
        <v>1249</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1958</v>
      </c>
      <c r="AG940" s="507" t="s">
        <v>1065</v>
      </c>
      <c r="AH940" s="507" t="s">
        <v>1046</v>
      </c>
    </row>
    <row r="941" spans="1:34" s="362" customFormat="1" ht="63.75">
      <c r="A941" s="610"/>
      <c r="B941" s="610"/>
      <c r="C941" s="306"/>
      <c r="D941" s="375" t="s">
        <v>1800</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1959</v>
      </c>
      <c r="AG941" s="507" t="s">
        <v>1065</v>
      </c>
      <c r="AH941" s="507" t="s">
        <v>1046</v>
      </c>
    </row>
    <row r="942" spans="1:34" s="362" customFormat="1" ht="63.75">
      <c r="A942" s="610"/>
      <c r="B942" s="610"/>
      <c r="C942" s="306"/>
      <c r="D942" s="375" t="s">
        <v>1549</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1125</v>
      </c>
      <c r="AG942" s="507" t="s">
        <v>1957</v>
      </c>
      <c r="AH942" s="507" t="s">
        <v>1046</v>
      </c>
    </row>
    <row r="943" spans="1:34" s="362" customFormat="1" ht="71.25" customHeight="1">
      <c r="A943" s="610"/>
      <c r="B943" s="610"/>
      <c r="C943" s="306"/>
      <c r="D943" s="375" t="s">
        <v>1550</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4935693.98</v>
      </c>
      <c r="AC943" s="501"/>
      <c r="AD943" s="512">
        <v>8531759</v>
      </c>
      <c r="AE943" s="512">
        <v>8707339</v>
      </c>
      <c r="AF943" s="512" t="s">
        <v>1126</v>
      </c>
      <c r="AG943" s="507" t="s">
        <v>1957</v>
      </c>
      <c r="AH943" s="507" t="s">
        <v>1127</v>
      </c>
    </row>
    <row r="944" spans="1:34" s="362" customFormat="1" ht="31.5">
      <c r="A944" s="610"/>
      <c r="B944" s="610"/>
      <c r="C944" s="306"/>
      <c r="D944" s="375" t="s">
        <v>73</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1851</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723</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1551</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1841</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588</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63.75">
      <c r="A950" s="610"/>
      <c r="B950" s="610"/>
      <c r="C950" s="306"/>
      <c r="D950" s="662" t="s">
        <v>92</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1128</v>
      </c>
      <c r="AG950" s="507" t="s">
        <v>1957</v>
      </c>
      <c r="AH950" s="507" t="s">
        <v>1129</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1795</v>
      </c>
      <c r="AC951" s="501"/>
      <c r="AD951" s="512">
        <v>4920125.75</v>
      </c>
      <c r="AE951" s="512"/>
      <c r="AF951" s="512"/>
      <c r="AG951" s="507"/>
      <c r="AH951" s="507"/>
    </row>
    <row r="952" spans="1:34" s="362" customFormat="1" ht="76.5">
      <c r="A952" s="610"/>
      <c r="B952" s="610"/>
      <c r="C952" s="306"/>
      <c r="D952" s="375" t="s">
        <v>1898</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1130</v>
      </c>
      <c r="AG952" s="507" t="s">
        <v>1957</v>
      </c>
      <c r="AH952" s="507" t="s">
        <v>1046</v>
      </c>
    </row>
    <row r="953" spans="1:34" s="362" customFormat="1" ht="15.75">
      <c r="A953" s="610"/>
      <c r="B953" s="610"/>
      <c r="C953" s="306"/>
      <c r="D953" s="375" t="s">
        <v>1552</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1553</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1131</v>
      </c>
      <c r="AG954" s="507"/>
      <c r="AH954" s="507"/>
    </row>
    <row r="955" spans="1:34" s="362" customFormat="1" ht="15.75">
      <c r="A955" s="610"/>
      <c r="B955" s="610"/>
      <c r="C955" s="306"/>
      <c r="D955" s="375" t="s">
        <v>88</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1554</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f>
        <v>11733.9</v>
      </c>
      <c r="AA956" s="407">
        <f t="shared" si="125"/>
        <v>568266.1</v>
      </c>
      <c r="AC956" s="501"/>
      <c r="AD956" s="512">
        <v>580000</v>
      </c>
      <c r="AE956" s="512" t="s">
        <v>1032</v>
      </c>
      <c r="AF956" s="512"/>
      <c r="AG956" s="507" t="s">
        <v>1957</v>
      </c>
      <c r="AH956" s="507" t="s">
        <v>1032</v>
      </c>
    </row>
    <row r="957" spans="1:34" s="362" customFormat="1" ht="15.75">
      <c r="A957" s="610"/>
      <c r="B957" s="610"/>
      <c r="C957" s="306"/>
      <c r="D957" s="262" t="s">
        <v>1555</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30000</v>
      </c>
      <c r="AC957" s="501"/>
      <c r="AD957" s="512">
        <v>50000</v>
      </c>
      <c r="AE957" s="512"/>
      <c r="AF957" s="512"/>
      <c r="AG957" s="507"/>
      <c r="AH957" s="507"/>
    </row>
    <row r="958" spans="1:34" s="362" customFormat="1" ht="47.25">
      <c r="A958" s="610"/>
      <c r="B958" s="610"/>
      <c r="C958" s="306"/>
      <c r="D958" s="262" t="s">
        <v>1234</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1063</v>
      </c>
      <c r="AG958" s="507"/>
      <c r="AH958" s="507"/>
    </row>
    <row r="959" spans="1:34" s="362" customFormat="1" ht="47.25">
      <c r="A959" s="610"/>
      <c r="B959" s="610"/>
      <c r="C959" s="306"/>
      <c r="D959" s="375" t="s">
        <v>1849</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1063</v>
      </c>
      <c r="AG959" s="507"/>
      <c r="AH959" s="507"/>
    </row>
    <row r="960" spans="1:34" s="362" customFormat="1" ht="31.5">
      <c r="A960" s="610"/>
      <c r="B960" s="610"/>
      <c r="C960" s="306"/>
      <c r="D960" s="375" t="s">
        <v>1850</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1063</v>
      </c>
      <c r="AG960" s="507"/>
      <c r="AH960" s="507"/>
    </row>
    <row r="961" spans="1:34" s="362" customFormat="1" ht="51">
      <c r="A961" s="610"/>
      <c r="B961" s="610"/>
      <c r="C961" s="306"/>
      <c r="D961" s="375" t="s">
        <v>857</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1032</v>
      </c>
      <c r="AF961" s="512" t="s">
        <v>1132</v>
      </c>
      <c r="AG961" s="507" t="s">
        <v>1043</v>
      </c>
      <c r="AH961" s="507" t="s">
        <v>1032</v>
      </c>
    </row>
    <row r="962" spans="1:34" s="362" customFormat="1" ht="47.25">
      <c r="A962" s="610"/>
      <c r="B962" s="610"/>
      <c r="C962" s="306"/>
      <c r="D962" s="375" t="s">
        <v>1792</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1063</v>
      </c>
      <c r="AG962" s="507"/>
      <c r="AH962" s="507"/>
    </row>
    <row r="963" spans="1:34" s="362" customFormat="1" ht="31.5" hidden="1">
      <c r="A963" s="661"/>
      <c r="B963" s="661"/>
      <c r="C963" s="306"/>
      <c r="D963" s="375" t="s">
        <v>858</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596</v>
      </c>
      <c r="C964" s="267"/>
      <c r="D964" s="71" t="s">
        <v>961</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1096</v>
      </c>
      <c r="D965" s="14" t="s">
        <v>1578</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1133</v>
      </c>
      <c r="AG965" s="507"/>
      <c r="AH965" s="507"/>
    </row>
    <row r="966" spans="1:34" s="362" customFormat="1" ht="63.75">
      <c r="A966" s="610"/>
      <c r="B966" s="585"/>
      <c r="C966" s="266"/>
      <c r="D966" s="375" t="s">
        <v>978</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1134</v>
      </c>
      <c r="AG966" s="507" t="s">
        <v>1957</v>
      </c>
      <c r="AH966" s="507" t="s">
        <v>1046</v>
      </c>
    </row>
    <row r="967" spans="1:34" s="362" customFormat="1" ht="31.5">
      <c r="A967" s="610"/>
      <c r="B967" s="585"/>
      <c r="C967" s="266" t="s">
        <v>1579</v>
      </c>
      <c r="D967" s="375" t="s">
        <v>2025</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51">
      <c r="A968" s="617"/>
      <c r="B968" s="563"/>
      <c r="C968" s="266" t="s">
        <v>1581</v>
      </c>
      <c r="D968" s="375" t="s">
        <v>1843</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1135</v>
      </c>
      <c r="AG968" s="507" t="s">
        <v>1065</v>
      </c>
      <c r="AH968" s="507" t="s">
        <v>1046</v>
      </c>
    </row>
    <row r="969" spans="1:62" s="28" customFormat="1" ht="15.75">
      <c r="A969" s="609">
        <v>150118</v>
      </c>
      <c r="B969" s="584" t="s">
        <v>1575</v>
      </c>
      <c r="C969" s="270"/>
      <c r="D969" s="71" t="s">
        <v>961</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1445</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1065</v>
      </c>
      <c r="AH970" s="507"/>
    </row>
    <row r="971" spans="1:34" s="30" customFormat="1" ht="15.75">
      <c r="A971" s="609">
        <v>180409</v>
      </c>
      <c r="B971" s="584" t="s">
        <v>659</v>
      </c>
      <c r="C971" s="321"/>
      <c r="D971" s="71" t="s">
        <v>961</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660</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294</v>
      </c>
      <c r="C973" s="323"/>
      <c r="D973" s="216" t="s">
        <v>961</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1226387.98</v>
      </c>
      <c r="AA973" s="407">
        <f t="shared" si="125"/>
        <v>9444824.16</v>
      </c>
      <c r="AC973" s="59"/>
      <c r="AD973" s="514"/>
      <c r="AE973" s="514"/>
      <c r="AF973" s="514"/>
      <c r="AG973" s="509"/>
      <c r="AH973" s="509"/>
    </row>
    <row r="974" spans="1:34" ht="31.5" customHeight="1" hidden="1">
      <c r="A974" s="610"/>
      <c r="B974" s="585"/>
      <c r="C974" s="306" t="s">
        <v>2026</v>
      </c>
      <c r="D974" s="324" t="s">
        <v>17</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18</v>
      </c>
      <c r="D975" s="324" t="s">
        <v>752</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753</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2043</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1136</v>
      </c>
      <c r="AG977" s="507"/>
      <c r="AH977" s="507"/>
    </row>
    <row r="978" spans="1:34" ht="15.75" customHeight="1" hidden="1">
      <c r="A978" s="610"/>
      <c r="B978" s="585"/>
      <c r="C978" s="306"/>
      <c r="D978" s="14" t="s">
        <v>2044</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2045</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2046</v>
      </c>
      <c r="D980" s="14" t="s">
        <v>887</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t="shared" si="125"/>
        <v>0</v>
      </c>
      <c r="AC980" s="499"/>
      <c r="AD980" s="512"/>
      <c r="AE980" s="512"/>
      <c r="AF980" s="512"/>
      <c r="AG980" s="507"/>
      <c r="AH980" s="507"/>
    </row>
    <row r="981" spans="1:34" ht="47.25">
      <c r="A981" s="610"/>
      <c r="B981" s="585"/>
      <c r="C981" s="306" t="s">
        <v>888</v>
      </c>
      <c r="D981" s="14" t="s">
        <v>1785</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25"/>
        <v>0</v>
      </c>
      <c r="AC981" s="499"/>
      <c r="AD981" s="512">
        <v>79.36</v>
      </c>
      <c r="AE981" s="512"/>
      <c r="AF981" s="512" t="s">
        <v>1137</v>
      </c>
      <c r="AG981" s="507"/>
      <c r="AH981" s="507"/>
    </row>
    <row r="982" spans="1:34" ht="15.75" customHeight="1" hidden="1">
      <c r="A982" s="610"/>
      <c r="B982" s="585"/>
      <c r="C982" s="306" t="s">
        <v>1786</v>
      </c>
      <c r="D982" s="14" t="s">
        <v>1787</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25"/>
        <v>0</v>
      </c>
      <c r="AC982" s="499"/>
      <c r="AD982" s="512"/>
      <c r="AE982" s="512"/>
      <c r="AF982" s="512"/>
      <c r="AG982" s="507"/>
      <c r="AH982" s="507"/>
    </row>
    <row r="983" spans="1:34" ht="15.75" customHeight="1" hidden="1">
      <c r="A983" s="610"/>
      <c r="B983" s="585"/>
      <c r="C983" s="306" t="s">
        <v>1788</v>
      </c>
      <c r="D983" s="14" t="s">
        <v>1789</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25"/>
        <v>0</v>
      </c>
      <c r="AC983" s="499"/>
      <c r="AD983" s="512"/>
      <c r="AE983" s="512"/>
      <c r="AF983" s="512"/>
      <c r="AG983" s="507"/>
      <c r="AH983" s="507"/>
    </row>
    <row r="984" spans="1:34" ht="15.75" customHeight="1" hidden="1">
      <c r="A984" s="610"/>
      <c r="B984" s="585"/>
      <c r="C984" s="325" t="s">
        <v>1790</v>
      </c>
      <c r="D984" s="83" t="s">
        <v>1791</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47.25" customHeight="1" hidden="1">
      <c r="A985" s="610"/>
      <c r="B985" s="585"/>
      <c r="C985" s="325"/>
      <c r="D985" s="83" t="s">
        <v>896</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0"/>
      <c r="B986" s="585"/>
      <c r="C986" s="325"/>
      <c r="D986" s="83" t="s">
        <v>11</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25"/>
        <v>0</v>
      </c>
      <c r="AC986" s="499"/>
      <c r="AD986" s="512"/>
      <c r="AE986" s="512"/>
      <c r="AF986" s="512"/>
      <c r="AG986" s="507"/>
      <c r="AH986" s="507"/>
    </row>
    <row r="987" spans="1:34" ht="31.5" customHeight="1" hidden="1">
      <c r="A987" s="610"/>
      <c r="B987" s="585"/>
      <c r="C987" s="325"/>
      <c r="D987" s="83" t="s">
        <v>93</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25"/>
        <v>0</v>
      </c>
      <c r="AC987" s="499"/>
      <c r="AD987" s="512"/>
      <c r="AE987" s="512"/>
      <c r="AF987" s="512"/>
      <c r="AG987" s="507"/>
      <c r="AH987" s="507"/>
    </row>
    <row r="988" spans="1:34" ht="31.5" customHeight="1" hidden="1">
      <c r="A988" s="610"/>
      <c r="B988" s="585"/>
      <c r="C988" s="325"/>
      <c r="D988" s="83" t="s">
        <v>970</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25"/>
        <v>0</v>
      </c>
      <c r="AC988" s="499"/>
      <c r="AD988" s="512"/>
      <c r="AE988" s="512"/>
      <c r="AF988" s="512"/>
      <c r="AG988" s="507"/>
      <c r="AH988" s="507"/>
    </row>
    <row r="989" spans="1:34" ht="31.5" customHeight="1" hidden="1">
      <c r="A989" s="610"/>
      <c r="B989" s="585"/>
      <c r="C989" s="325"/>
      <c r="D989" s="83" t="s">
        <v>960</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aca="true" t="shared" si="131" ref="AA989:AA1053">N989+O989+P989+Q989+R989+S989+T989+U989+V989-Z989</f>
        <v>0</v>
      </c>
      <c r="AC989" s="499"/>
      <c r="AD989" s="512"/>
      <c r="AE989" s="512"/>
      <c r="AF989" s="512"/>
      <c r="AG989" s="507"/>
      <c r="AH989" s="507"/>
    </row>
    <row r="990" spans="1:34" ht="47.25" customHeight="1" hidden="1">
      <c r="A990" s="610"/>
      <c r="B990" s="585"/>
      <c r="C990" s="325"/>
      <c r="D990" s="83" t="s">
        <v>1889</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167</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168</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1138</v>
      </c>
      <c r="AG992" s="507"/>
      <c r="AH992" s="507"/>
    </row>
    <row r="993" spans="1:34" s="362" customFormat="1" ht="31.5">
      <c r="A993" s="610"/>
      <c r="B993" s="585"/>
      <c r="C993" s="325"/>
      <c r="D993" s="375" t="s">
        <v>1844</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1351</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1690</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1691</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1139</v>
      </c>
      <c r="AG996" s="507"/>
      <c r="AH996" s="507"/>
    </row>
    <row r="997" spans="1:34" s="362" customFormat="1" ht="31.5">
      <c r="A997" s="610"/>
      <c r="B997" s="585"/>
      <c r="C997" s="325"/>
      <c r="D997" s="375" t="s">
        <v>565</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55000</v>
      </c>
      <c r="AC997" s="501"/>
      <c r="AD997" s="512">
        <v>90000</v>
      </c>
      <c r="AE997" s="512"/>
      <c r="AF997" s="512"/>
      <c r="AG997" s="507"/>
      <c r="AH997" s="507"/>
    </row>
    <row r="998" spans="1:34" s="362" customFormat="1" ht="31.5">
      <c r="A998" s="610"/>
      <c r="B998" s="585"/>
      <c r="C998" s="325"/>
      <c r="D998" s="375" t="s">
        <v>566</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567</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38.25">
      <c r="A1000" s="610"/>
      <c r="B1000" s="585"/>
      <c r="C1000" s="325"/>
      <c r="D1000" s="375" t="s">
        <v>568</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1032</v>
      </c>
      <c r="AF1000" s="512" t="s">
        <v>1140</v>
      </c>
      <c r="AG1000" s="507" t="s">
        <v>1043</v>
      </c>
      <c r="AH1000" s="507" t="s">
        <v>1032</v>
      </c>
    </row>
    <row r="1001" spans="1:34" s="362" customFormat="1" ht="15.75">
      <c r="A1001" s="610"/>
      <c r="B1001" s="585"/>
      <c r="C1001" s="325"/>
      <c r="D1001" s="13" t="s">
        <v>569</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570</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1759</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18804.55</v>
      </c>
      <c r="AC1003" s="501"/>
      <c r="AD1003" s="512">
        <v>3700000</v>
      </c>
      <c r="AE1003" s="512">
        <v>20128399</v>
      </c>
      <c r="AF1003" s="512" t="s">
        <v>1141</v>
      </c>
      <c r="AG1003" s="507" t="s">
        <v>1142</v>
      </c>
      <c r="AH1003" s="507"/>
    </row>
    <row r="1004" spans="1:34" s="362" customFormat="1" ht="25.5">
      <c r="A1004" s="610"/>
      <c r="B1004" s="585"/>
      <c r="C1004" s="325"/>
      <c r="D1004" s="13" t="s">
        <v>1905</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1143</v>
      </c>
      <c r="AG1004" s="507" t="s">
        <v>1142</v>
      </c>
      <c r="AH1004" s="507"/>
    </row>
    <row r="1005" spans="1:34" s="362" customFormat="1" ht="38.25">
      <c r="A1005" s="610"/>
      <c r="B1005" s="585"/>
      <c r="C1005" s="325"/>
      <c r="D1005" s="13" t="s">
        <v>1236</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1144</v>
      </c>
      <c r="AG1005" s="507" t="s">
        <v>1142</v>
      </c>
      <c r="AH1005" s="507"/>
    </row>
    <row r="1006" spans="1:34" s="362" customFormat="1" ht="25.5">
      <c r="A1006" s="610"/>
      <c r="B1006" s="585"/>
      <c r="C1006" s="325"/>
      <c r="D1006" s="13" t="s">
        <v>1237</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1032</v>
      </c>
      <c r="AF1006" s="512"/>
      <c r="AG1006" s="507" t="s">
        <v>1043</v>
      </c>
      <c r="AH1006" s="507" t="s">
        <v>1032</v>
      </c>
    </row>
    <row r="1007" spans="1:34" s="362" customFormat="1" ht="31.5">
      <c r="A1007" s="610"/>
      <c r="B1007" s="585"/>
      <c r="C1007" s="325"/>
      <c r="D1007" s="13" t="s">
        <v>11</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1032</v>
      </c>
      <c r="AF1007" s="512" t="s">
        <v>1145</v>
      </c>
      <c r="AG1007" s="507" t="s">
        <v>1043</v>
      </c>
      <c r="AH1007" s="507" t="s">
        <v>1032</v>
      </c>
    </row>
    <row r="1008" spans="1:34" s="362" customFormat="1" ht="76.5">
      <c r="A1008" s="610"/>
      <c r="B1008" s="585"/>
      <c r="C1008" s="325"/>
      <c r="D1008" s="14" t="s">
        <v>1238</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446</v>
      </c>
      <c r="AG1008" s="507" t="s">
        <v>1065</v>
      </c>
      <c r="AH1008" s="507" t="s">
        <v>1046</v>
      </c>
    </row>
    <row r="1009" spans="1:34" s="362" customFormat="1" ht="31.5">
      <c r="A1009" s="610"/>
      <c r="B1009" s="585"/>
      <c r="C1009" s="325"/>
      <c r="D1009" s="14" t="s">
        <v>1239</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v>1320</v>
      </c>
      <c r="AA1009" s="407">
        <f t="shared" si="131"/>
        <v>1680</v>
      </c>
      <c r="AC1009" s="501"/>
      <c r="AD1009" s="512">
        <v>3000</v>
      </c>
      <c r="AE1009" s="512">
        <v>107446</v>
      </c>
      <c r="AF1009" s="512" t="s">
        <v>447</v>
      </c>
      <c r="AG1009" s="507" t="s">
        <v>448</v>
      </c>
      <c r="AH1009" s="507" t="s">
        <v>1046</v>
      </c>
    </row>
    <row r="1010" spans="1:34" s="362" customFormat="1" ht="31.5">
      <c r="A1010" s="610"/>
      <c r="B1010" s="585"/>
      <c r="C1010" s="325"/>
      <c r="D1010" s="14" t="s">
        <v>1240</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v>1123.2</v>
      </c>
      <c r="AA1010" s="407">
        <f t="shared" si="131"/>
        <v>1876.8</v>
      </c>
      <c r="AC1010" s="501"/>
      <c r="AD1010" s="512">
        <v>3000</v>
      </c>
      <c r="AE1010" s="512">
        <v>92270</v>
      </c>
      <c r="AF1010" s="512" t="s">
        <v>449</v>
      </c>
      <c r="AG1010" s="507" t="s">
        <v>448</v>
      </c>
      <c r="AH1010" s="507" t="s">
        <v>1046</v>
      </c>
    </row>
    <row r="1011" spans="1:34" s="362" customFormat="1" ht="31.5">
      <c r="A1011" s="610"/>
      <c r="B1011" s="585"/>
      <c r="C1011" s="325"/>
      <c r="D1011" s="14" t="s">
        <v>975</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v>1066.8</v>
      </c>
      <c r="AA1011" s="407">
        <f t="shared" si="131"/>
        <v>1933.2</v>
      </c>
      <c r="AC1011" s="501"/>
      <c r="AD1011" s="512">
        <v>3000</v>
      </c>
      <c r="AE1011" s="512">
        <v>88909</v>
      </c>
      <c r="AF1011" s="512" t="s">
        <v>450</v>
      </c>
      <c r="AG1011" s="507" t="s">
        <v>448</v>
      </c>
      <c r="AH1011" s="507" t="s">
        <v>1046</v>
      </c>
    </row>
    <row r="1012" spans="1:34" s="362" customFormat="1" ht="31.5">
      <c r="A1012" s="610"/>
      <c r="B1012" s="585"/>
      <c r="C1012" s="325"/>
      <c r="D1012" s="14" t="s">
        <v>976</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v>944.4</v>
      </c>
      <c r="AA1012" s="407">
        <f t="shared" si="131"/>
        <v>2055.6</v>
      </c>
      <c r="AC1012" s="501"/>
      <c r="AD1012" s="512">
        <v>3000</v>
      </c>
      <c r="AE1012" s="512">
        <v>75726</v>
      </c>
      <c r="AF1012" s="512" t="s">
        <v>451</v>
      </c>
      <c r="AG1012" s="507" t="s">
        <v>448</v>
      </c>
      <c r="AH1012" s="507" t="s">
        <v>1046</v>
      </c>
    </row>
    <row r="1013" spans="1:34" s="362" customFormat="1" ht="31.5">
      <c r="A1013" s="610"/>
      <c r="B1013" s="585"/>
      <c r="C1013" s="325"/>
      <c r="D1013" s="14" t="s">
        <v>1908</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220</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452</v>
      </c>
      <c r="AG1014" s="507" t="s">
        <v>1065</v>
      </c>
      <c r="AH1014" s="507" t="s">
        <v>1046</v>
      </c>
    </row>
    <row r="1015" spans="1:34" s="362" customFormat="1" ht="67.5" customHeight="1">
      <c r="A1015" s="610"/>
      <c r="B1015" s="585"/>
      <c r="C1015" s="325"/>
      <c r="D1015" s="14" t="s">
        <v>221</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453</v>
      </c>
      <c r="AG1015" s="507" t="s">
        <v>1065</v>
      </c>
      <c r="AH1015" s="507" t="s">
        <v>1046</v>
      </c>
    </row>
    <row r="1016" spans="1:34" s="362" customFormat="1" ht="47.25">
      <c r="A1016" s="610"/>
      <c r="B1016" s="585"/>
      <c r="C1016" s="325"/>
      <c r="D1016" s="14" t="s">
        <v>222</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223</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454</v>
      </c>
      <c r="AG1017" s="507" t="s">
        <v>1065</v>
      </c>
      <c r="AH1017" s="507" t="s">
        <v>1046</v>
      </c>
    </row>
    <row r="1018" spans="1:34" s="362" customFormat="1" ht="33.75" customHeight="1">
      <c r="A1018" s="610"/>
      <c r="B1018" s="585"/>
      <c r="C1018" s="325"/>
      <c r="D1018" s="14" t="s">
        <v>224</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225</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1032</v>
      </c>
      <c r="AF1019" s="512" t="s">
        <v>455</v>
      </c>
      <c r="AG1019" s="507" t="s">
        <v>1043</v>
      </c>
      <c r="AH1019" s="507" t="s">
        <v>1032</v>
      </c>
    </row>
    <row r="1020" spans="1:34" s="362" customFormat="1" ht="31.5">
      <c r="A1020" s="610"/>
      <c r="B1020" s="585"/>
      <c r="C1020" s="325"/>
      <c r="D1020" s="14" t="s">
        <v>64</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65</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1065</v>
      </c>
      <c r="AH1021" s="507" t="s">
        <v>1046</v>
      </c>
    </row>
    <row r="1022" spans="1:34" ht="47.25" hidden="1">
      <c r="A1022" s="32">
        <v>250324</v>
      </c>
      <c r="B1022" s="32" t="s">
        <v>1681</v>
      </c>
      <c r="C1022" s="306"/>
      <c r="D1022" s="14" t="s">
        <v>839</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1363</v>
      </c>
      <c r="C1023" s="306"/>
      <c r="D1023" s="14" t="s">
        <v>944</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732</v>
      </c>
      <c r="C1024" s="195"/>
      <c r="D1024" s="216" t="s">
        <v>961</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3869629.48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1781</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1408586.38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1782</v>
      </c>
      <c r="D1026" s="240" t="s">
        <v>1783</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456</v>
      </c>
      <c r="AG1026" s="507"/>
      <c r="AH1026" s="507"/>
    </row>
    <row r="1027" spans="1:34" ht="31.5">
      <c r="A1027" s="610"/>
      <c r="B1027" s="610"/>
      <c r="C1027" s="218" t="s">
        <v>1784</v>
      </c>
      <c r="D1027" s="354" t="s">
        <v>1391</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457</v>
      </c>
      <c r="AG1027" s="507"/>
      <c r="AH1027" s="507"/>
    </row>
    <row r="1028" spans="1:34" ht="31.5">
      <c r="A1028" s="610"/>
      <c r="B1028" s="610"/>
      <c r="C1028" s="218" t="s">
        <v>1392</v>
      </c>
      <c r="D1028" s="75" t="s">
        <v>1393</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458</v>
      </c>
      <c r="AG1028" s="507"/>
      <c r="AH1028" s="507"/>
    </row>
    <row r="1029" spans="1:34" ht="31.5">
      <c r="A1029" s="610"/>
      <c r="B1029" s="610"/>
      <c r="C1029" s="218" t="s">
        <v>1394</v>
      </c>
      <c r="D1029" s="75" t="s">
        <v>995</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459</v>
      </c>
      <c r="AG1029" s="507"/>
      <c r="AH1029" s="507"/>
    </row>
    <row r="1030" spans="1:34" ht="76.5">
      <c r="A1030" s="610"/>
      <c r="B1030" s="610"/>
      <c r="C1030" s="218" t="s">
        <v>996</v>
      </c>
      <c r="D1030" s="75" t="s">
        <v>997</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460</v>
      </c>
      <c r="AG1030" s="507"/>
      <c r="AH1030" s="507"/>
    </row>
    <row r="1031" spans="1:34" ht="47.25">
      <c r="A1031" s="610"/>
      <c r="B1031" s="610"/>
      <c r="C1031" s="218" t="s">
        <v>998</v>
      </c>
      <c r="D1031" s="75" t="s">
        <v>999</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461</v>
      </c>
      <c r="AG1031" s="507"/>
      <c r="AH1031" s="507"/>
    </row>
    <row r="1032" spans="1:34" s="362" customFormat="1" ht="38.25">
      <c r="A1032" s="610"/>
      <c r="B1032" s="610"/>
      <c r="C1032" s="218"/>
      <c r="D1032" s="1" t="s">
        <v>66</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462</v>
      </c>
      <c r="AG1032" s="507"/>
      <c r="AH1032" s="507"/>
    </row>
    <row r="1033" spans="1:34" s="362" customFormat="1" ht="30.75" customHeight="1">
      <c r="A1033" s="610"/>
      <c r="B1033" s="610"/>
      <c r="C1033" s="218"/>
      <c r="D1033" s="1" t="s">
        <v>1763</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187350</v>
      </c>
      <c r="AC1033" s="501"/>
      <c r="AD1033" s="512">
        <v>624500</v>
      </c>
      <c r="AE1033" s="512">
        <v>735277</v>
      </c>
      <c r="AF1033" s="512"/>
      <c r="AG1033" s="507" t="s">
        <v>1065</v>
      </c>
      <c r="AH1033" s="507" t="s">
        <v>1046</v>
      </c>
    </row>
    <row r="1034" spans="1:34" s="362" customFormat="1" ht="217.5" customHeight="1">
      <c r="A1034" s="610"/>
      <c r="B1034" s="610"/>
      <c r="C1034" s="218"/>
      <c r="D1034" s="1" t="s">
        <v>67</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463</v>
      </c>
      <c r="AG1034" s="507" t="s">
        <v>1065</v>
      </c>
      <c r="AH1034" s="507" t="s">
        <v>1046</v>
      </c>
    </row>
    <row r="1035" spans="1:34" s="362" customFormat="1" ht="63.75">
      <c r="A1035" s="610"/>
      <c r="B1035" s="610"/>
      <c r="C1035" s="218"/>
      <c r="D1035" s="1" t="s">
        <v>68</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464</v>
      </c>
      <c r="AG1035" s="507" t="s">
        <v>1065</v>
      </c>
      <c r="AH1035" s="507" t="s">
        <v>1046</v>
      </c>
    </row>
    <row r="1036" spans="1:34" s="362" customFormat="1" ht="38.25">
      <c r="A1036" s="610"/>
      <c r="B1036" s="610"/>
      <c r="C1036" s="218"/>
      <c r="D1036" s="1" t="s">
        <v>628</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465</v>
      </c>
      <c r="AG1036" s="507" t="s">
        <v>1065</v>
      </c>
      <c r="AH1036" s="507" t="s">
        <v>1046</v>
      </c>
    </row>
    <row r="1037" spans="1:34" ht="31.5">
      <c r="A1037" s="610"/>
      <c r="B1037" s="610"/>
      <c r="C1037" s="218"/>
      <c r="D1037" s="225" t="s">
        <v>1764</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1765</v>
      </c>
      <c r="D1038" s="217" t="s">
        <v>1766</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1767</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1768</v>
      </c>
      <c r="D1040" s="240" t="s">
        <v>1769</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466</v>
      </c>
      <c r="AG1040" s="507"/>
      <c r="AH1040" s="507"/>
    </row>
    <row r="1041" spans="1:34" ht="31.5" hidden="1">
      <c r="A1041" s="610"/>
      <c r="B1041" s="610"/>
      <c r="C1041" s="218" t="s">
        <v>1770</v>
      </c>
      <c r="D1041" s="240" t="s">
        <v>1771</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741</v>
      </c>
      <c r="D1042" s="240" t="s">
        <v>610</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915</v>
      </c>
      <c r="D1043" s="240" t="s">
        <v>368</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369</v>
      </c>
      <c r="D1044" s="240" t="s">
        <v>1869</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15.75">
      <c r="A1045" s="610"/>
      <c r="B1045" s="610"/>
      <c r="C1045" s="218"/>
      <c r="D1045" s="75" t="s">
        <v>1446</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1"/>
        <v>779863.12</v>
      </c>
      <c r="AC1045" s="499"/>
      <c r="AD1045" s="512">
        <v>779863.12</v>
      </c>
      <c r="AE1045" s="512"/>
      <c r="AF1045" s="512"/>
      <c r="AG1045" s="507"/>
      <c r="AH1045" s="507"/>
    </row>
    <row r="1046" spans="1:34" ht="15.75">
      <c r="A1046" s="610"/>
      <c r="B1046" s="610"/>
      <c r="C1046" s="218"/>
      <c r="D1046" s="75" t="s">
        <v>1447</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1"/>
        <v>1400000</v>
      </c>
      <c r="AC1046" s="499"/>
      <c r="AD1046" s="512">
        <v>1400000</v>
      </c>
      <c r="AE1046" s="512"/>
      <c r="AF1046" s="512"/>
      <c r="AG1046" s="507"/>
      <c r="AH1046" s="507"/>
    </row>
    <row r="1047" spans="1:34" s="30" customFormat="1" ht="31.5">
      <c r="A1047" s="610"/>
      <c r="B1047" s="610"/>
      <c r="C1047" s="614"/>
      <c r="D1047" s="225" t="s">
        <v>1177</v>
      </c>
      <c r="E1047" s="331"/>
      <c r="F1047" s="332"/>
      <c r="G1047" s="331"/>
      <c r="H1047" s="417"/>
      <c r="I1047" s="322">
        <f aca="true" t="shared" si="136" ref="I1047:Z1047">SUM(I1048:I1050)</f>
        <v>384697.37</v>
      </c>
      <c r="J1047" s="322">
        <f t="shared" si="136"/>
        <v>0</v>
      </c>
      <c r="K1047" s="322">
        <f t="shared" si="136"/>
        <v>0</v>
      </c>
      <c r="L1047" s="322">
        <f t="shared" si="136"/>
        <v>384697.37</v>
      </c>
      <c r="M1047" s="322">
        <f t="shared" si="136"/>
        <v>0</v>
      </c>
      <c r="N1047" s="322">
        <f t="shared" si="136"/>
        <v>0</v>
      </c>
      <c r="O1047" s="322">
        <f t="shared" si="136"/>
        <v>4697.37</v>
      </c>
      <c r="P1047" s="322">
        <f t="shared" si="136"/>
        <v>0</v>
      </c>
      <c r="Q1047" s="322">
        <f t="shared" si="136"/>
        <v>0</v>
      </c>
      <c r="R1047" s="322">
        <f t="shared" si="136"/>
        <v>100000</v>
      </c>
      <c r="S1047" s="322">
        <f t="shared" si="136"/>
        <v>40000</v>
      </c>
      <c r="T1047" s="322">
        <f t="shared" si="136"/>
        <v>40000</v>
      </c>
      <c r="U1047" s="322">
        <f t="shared" si="136"/>
        <v>40000</v>
      </c>
      <c r="V1047" s="322">
        <f t="shared" si="136"/>
        <v>40000</v>
      </c>
      <c r="W1047" s="322">
        <f t="shared" si="136"/>
        <v>40000</v>
      </c>
      <c r="X1047" s="322">
        <f t="shared" si="136"/>
        <v>40000</v>
      </c>
      <c r="Y1047" s="322">
        <f t="shared" si="136"/>
        <v>40000</v>
      </c>
      <c r="Z1047" s="322">
        <f t="shared" si="136"/>
        <v>117517.39</v>
      </c>
      <c r="AA1047" s="407">
        <f t="shared" si="131"/>
        <v>147179.98</v>
      </c>
      <c r="AC1047" s="59"/>
      <c r="AD1047" s="514"/>
      <c r="AE1047" s="514"/>
      <c r="AF1047" s="514"/>
      <c r="AG1047" s="509"/>
      <c r="AH1047" s="509"/>
    </row>
    <row r="1048" spans="1:34" ht="63">
      <c r="A1048" s="610"/>
      <c r="B1048" s="610"/>
      <c r="C1048" s="615"/>
      <c r="D1048" s="353" t="s">
        <v>1671</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1"/>
        <v>0</v>
      </c>
      <c r="AC1048" s="499"/>
      <c r="AD1048" s="512">
        <v>4697.37</v>
      </c>
      <c r="AE1048" s="512"/>
      <c r="AF1048" s="512" t="s">
        <v>467</v>
      </c>
      <c r="AG1048" s="507"/>
      <c r="AH1048" s="507"/>
    </row>
    <row r="1049" spans="1:34" ht="140.25">
      <c r="A1049" s="610"/>
      <c r="B1049" s="610"/>
      <c r="C1049" s="616"/>
      <c r="D1049" s="375" t="s">
        <v>629</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1"/>
        <v>40865.21</v>
      </c>
      <c r="AC1049" s="499"/>
      <c r="AD1049" s="512">
        <v>80000</v>
      </c>
      <c r="AE1049" s="512"/>
      <c r="AF1049" s="512" t="s">
        <v>468</v>
      </c>
      <c r="AG1049" s="507"/>
      <c r="AH1049" s="507"/>
    </row>
    <row r="1050" spans="1:34" ht="89.25">
      <c r="A1050" s="610"/>
      <c r="B1050" s="610"/>
      <c r="C1050" s="333" t="s">
        <v>578</v>
      </c>
      <c r="D1050" s="375" t="s">
        <v>630</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1"/>
        <v>106314.77</v>
      </c>
      <c r="AC1050" s="499"/>
      <c r="AD1050" s="512">
        <v>300000</v>
      </c>
      <c r="AE1050" s="512"/>
      <c r="AF1050" s="512" t="s">
        <v>469</v>
      </c>
      <c r="AG1050" s="507"/>
      <c r="AH1050" s="507"/>
    </row>
    <row r="1051" spans="1:34" s="30" customFormat="1" ht="31.5">
      <c r="A1051" s="610"/>
      <c r="B1051" s="610"/>
      <c r="C1051" s="306"/>
      <c r="D1051" s="225" t="s">
        <v>162</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7" ref="N1051:Z1051">SUM(N1052:N1052)</f>
        <v>0</v>
      </c>
      <c r="O1051" s="322">
        <f t="shared" si="137"/>
        <v>0</v>
      </c>
      <c r="P1051" s="322">
        <f t="shared" si="137"/>
        <v>0</v>
      </c>
      <c r="Q1051" s="322">
        <f t="shared" si="137"/>
        <v>0</v>
      </c>
      <c r="R1051" s="322">
        <f t="shared" si="137"/>
        <v>0</v>
      </c>
      <c r="S1051" s="322">
        <f t="shared" si="137"/>
        <v>0</v>
      </c>
      <c r="T1051" s="322">
        <f t="shared" si="137"/>
        <v>0</v>
      </c>
      <c r="U1051" s="322">
        <f t="shared" si="137"/>
        <v>0</v>
      </c>
      <c r="V1051" s="322">
        <f t="shared" si="137"/>
        <v>20000</v>
      </c>
      <c r="W1051" s="322">
        <f t="shared" si="137"/>
        <v>0</v>
      </c>
      <c r="X1051" s="322">
        <f t="shared" si="137"/>
        <v>0</v>
      </c>
      <c r="Y1051" s="322">
        <f t="shared" si="137"/>
        <v>0</v>
      </c>
      <c r="Z1051" s="322">
        <f t="shared" si="137"/>
        <v>0</v>
      </c>
      <c r="AA1051" s="407">
        <f t="shared" si="131"/>
        <v>20000</v>
      </c>
      <c r="AC1051" s="59"/>
      <c r="AD1051" s="514"/>
      <c r="AE1051" s="514"/>
      <c r="AF1051" s="514"/>
      <c r="AG1051" s="509"/>
      <c r="AH1051" s="509"/>
    </row>
    <row r="1052" spans="1:34" s="30" customFormat="1" ht="56.25" customHeight="1">
      <c r="A1052" s="610"/>
      <c r="B1052" s="610"/>
      <c r="C1052" s="306" t="s">
        <v>163</v>
      </c>
      <c r="D1052" s="217" t="s">
        <v>631</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1"/>
        <v>20000</v>
      </c>
      <c r="AC1052" s="59"/>
      <c r="AD1052" s="514">
        <v>20000</v>
      </c>
      <c r="AE1052" s="514"/>
      <c r="AF1052" s="514" t="s">
        <v>511</v>
      </c>
      <c r="AG1052" s="509"/>
      <c r="AH1052" s="509"/>
    </row>
    <row r="1053" spans="1:34" s="30" customFormat="1" ht="15.75">
      <c r="A1053" s="305"/>
      <c r="B1053" s="305"/>
      <c r="C1053" s="289"/>
      <c r="D1053" s="225" t="s">
        <v>1750</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39">
        <f t="shared" si="131"/>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aca="true" t="shared" si="138" ref="AA1054:AA1103">N1054+O1054+P1054+Q1054+R1054+S1054+T1054+U1054+V1054-Z1054</f>
        <v>0</v>
      </c>
      <c r="AC1054" s="499"/>
      <c r="AD1054" s="512"/>
      <c r="AE1054" s="512"/>
      <c r="AF1054" s="512"/>
      <c r="AG1054" s="507"/>
      <c r="AH1054" s="507"/>
    </row>
    <row r="1055" spans="1:62" ht="15.75" customHeight="1">
      <c r="A1055" s="233" t="s">
        <v>75</v>
      </c>
      <c r="B1055" s="534" t="s">
        <v>1081</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6000000</v>
      </c>
      <c r="AA1055" s="407">
        <f t="shared" si="138"/>
        <v>714000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1399</v>
      </c>
      <c r="B1056" s="584" t="s">
        <v>1681</v>
      </c>
      <c r="C1056" s="337"/>
      <c r="D1056" s="136" t="s">
        <v>961</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6000000</v>
      </c>
      <c r="AA1056" s="407">
        <f t="shared" si="138"/>
        <v>400000</v>
      </c>
      <c r="AC1056" s="499"/>
      <c r="AD1056" s="512"/>
      <c r="AE1056" s="512"/>
      <c r="AF1056" s="512"/>
      <c r="AG1056" s="507"/>
      <c r="AH1056" s="507"/>
    </row>
    <row r="1057" spans="1:34" s="40" customFormat="1" ht="31.5">
      <c r="A1057" s="598"/>
      <c r="B1057" s="585"/>
      <c r="C1057" s="338"/>
      <c r="D1057" s="141" t="s">
        <v>661</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v>4500000</v>
      </c>
      <c r="AA1057" s="407">
        <f t="shared" si="138"/>
        <v>400000</v>
      </c>
      <c r="AC1057" s="498"/>
      <c r="AD1057" s="512"/>
      <c r="AE1057" s="512"/>
      <c r="AF1057" s="512"/>
      <c r="AG1057" s="507"/>
      <c r="AH1057" s="507"/>
    </row>
    <row r="1058" spans="1:34" ht="49.5" customHeight="1">
      <c r="A1058" s="601"/>
      <c r="B1058" s="563"/>
      <c r="C1058" s="337"/>
      <c r="D1058" s="141" t="s">
        <v>778</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8"/>
        <v>0</v>
      </c>
      <c r="AC1058" s="499"/>
      <c r="AD1058" s="512"/>
      <c r="AE1058" s="512"/>
      <c r="AF1058" s="512"/>
      <c r="AG1058" s="507"/>
      <c r="AH1058" s="507"/>
    </row>
    <row r="1059" spans="1:34" s="30" customFormat="1" ht="110.25" customHeight="1">
      <c r="A1059" s="597" t="s">
        <v>1576</v>
      </c>
      <c r="B1059" s="584" t="s">
        <v>731</v>
      </c>
      <c r="C1059" s="337"/>
      <c r="D1059" s="141" t="s">
        <v>867</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8"/>
        <v>200000</v>
      </c>
      <c r="AC1059" s="59"/>
      <c r="AD1059" s="514"/>
      <c r="AE1059" s="514"/>
      <c r="AF1059" s="514"/>
      <c r="AG1059" s="509"/>
      <c r="AH1059" s="509"/>
    </row>
    <row r="1060" spans="1:34" s="30" customFormat="1" ht="15.75" hidden="1">
      <c r="A1060" s="601"/>
      <c r="B1060" s="563"/>
      <c r="C1060" s="337"/>
      <c r="D1060" s="141" t="s">
        <v>767</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8"/>
        <v>0</v>
      </c>
      <c r="AC1060" s="59"/>
      <c r="AD1060" s="514"/>
      <c r="AE1060" s="514"/>
      <c r="AF1060" s="514"/>
      <c r="AG1060" s="509"/>
      <c r="AH1060" s="509"/>
    </row>
    <row r="1061" spans="1:34" s="30" customFormat="1" ht="15.75">
      <c r="A1061" s="597" t="s">
        <v>1745</v>
      </c>
      <c r="B1061" s="584" t="s">
        <v>732</v>
      </c>
      <c r="C1061" s="337"/>
      <c r="D1061" s="136" t="s">
        <v>961</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c r="AC1061" s="59"/>
      <c r="AD1061" s="514"/>
      <c r="AE1061" s="514"/>
      <c r="AF1061" s="514"/>
      <c r="AG1061" s="509"/>
      <c r="AH1061" s="509"/>
    </row>
    <row r="1062" spans="1:34" s="30" customFormat="1" ht="15.75">
      <c r="A1062" s="601"/>
      <c r="B1062" s="563"/>
      <c r="C1062" s="337"/>
      <c r="D1062" s="196" t="s">
        <v>767</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8"/>
        <v>0</v>
      </c>
      <c r="AC1063" s="499"/>
      <c r="AD1063" s="512"/>
      <c r="AE1063" s="507"/>
      <c r="AF1063" s="507"/>
      <c r="AG1063" s="507"/>
      <c r="AH1063" s="507"/>
    </row>
    <row r="1064" spans="1:34" ht="15.75">
      <c r="A1064" s="297">
        <v>73</v>
      </c>
      <c r="B1064" s="534" t="s">
        <v>1878</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8"/>
        <v>668500</v>
      </c>
      <c r="AC1064" s="499"/>
      <c r="AD1064" s="512"/>
      <c r="AE1064" s="507"/>
      <c r="AF1064" s="507"/>
      <c r="AG1064" s="507"/>
      <c r="AH1064" s="507"/>
    </row>
    <row r="1065" spans="1:34" ht="19.5" customHeight="1" hidden="1">
      <c r="A1065" s="581" t="s">
        <v>1216</v>
      </c>
      <c r="B1065" s="584" t="s">
        <v>963</v>
      </c>
      <c r="C1065" s="195"/>
      <c r="D1065" s="136" t="s">
        <v>961</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8"/>
        <v>0</v>
      </c>
      <c r="AC1065" s="499"/>
      <c r="AD1065" s="512"/>
      <c r="AE1065" s="507"/>
      <c r="AF1065" s="507"/>
      <c r="AG1065" s="507"/>
      <c r="AH1065" s="507"/>
    </row>
    <row r="1066" spans="1:34" ht="15.75" hidden="1">
      <c r="A1066" s="582"/>
      <c r="B1066" s="585"/>
      <c r="C1066" s="135" t="s">
        <v>1879</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8"/>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8"/>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8"/>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8"/>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8"/>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8"/>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8"/>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8"/>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8"/>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8"/>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8"/>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8"/>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8"/>
        <v>0</v>
      </c>
      <c r="AC1078" s="499"/>
      <c r="AD1078" s="512"/>
      <c r="AE1078" s="507"/>
      <c r="AF1078" s="507"/>
      <c r="AG1078" s="507"/>
      <c r="AH1078" s="507"/>
    </row>
    <row r="1079" spans="1:34" ht="15.75" hidden="1">
      <c r="A1079" s="582"/>
      <c r="B1079" s="585"/>
      <c r="C1079" s="135" t="s">
        <v>1186</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8"/>
        <v>0</v>
      </c>
      <c r="AC1079" s="499"/>
      <c r="AD1079" s="512"/>
      <c r="AE1079" s="507"/>
      <c r="AF1079" s="507"/>
      <c r="AG1079" s="507"/>
      <c r="AH1079" s="507"/>
    </row>
    <row r="1080" spans="1:34" ht="15.75" hidden="1">
      <c r="A1080" s="562"/>
      <c r="B1080" s="563"/>
      <c r="C1080" s="135" t="s">
        <v>351</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8"/>
        <v>0</v>
      </c>
      <c r="AC1080" s="499"/>
      <c r="AD1080" s="512"/>
      <c r="AE1080" s="507"/>
      <c r="AF1080" s="507"/>
      <c r="AG1080" s="507"/>
      <c r="AH1080" s="507"/>
    </row>
    <row r="1081" spans="1:34" s="30" customFormat="1" ht="15.75">
      <c r="A1081" s="609">
        <v>150118</v>
      </c>
      <c r="B1081" s="584" t="s">
        <v>1575</v>
      </c>
      <c r="C1081" s="195"/>
      <c r="D1081" s="136" t="s">
        <v>961</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8"/>
        <v>0</v>
      </c>
      <c r="AC1081" s="59"/>
      <c r="AD1081" s="514"/>
      <c r="AE1081" s="509"/>
      <c r="AF1081" s="509"/>
      <c r="AG1081" s="509"/>
      <c r="AH1081" s="509"/>
    </row>
    <row r="1082" spans="1:34" s="369" customFormat="1" ht="15.75">
      <c r="A1082" s="610"/>
      <c r="B1082" s="585"/>
      <c r="C1082" s="135"/>
      <c r="D1082" s="13" t="s">
        <v>1960</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8"/>
        <v>0</v>
      </c>
      <c r="AC1082" s="503"/>
      <c r="AD1082" s="512">
        <v>330000</v>
      </c>
      <c r="AE1082" s="507">
        <v>330000</v>
      </c>
      <c r="AF1082" s="507"/>
      <c r="AG1082" s="507"/>
      <c r="AH1082" s="507" t="s">
        <v>1418</v>
      </c>
    </row>
    <row r="1083" spans="1:34" s="369" customFormat="1" ht="47.25">
      <c r="A1083" s="610"/>
      <c r="B1083" s="585"/>
      <c r="C1083" s="135"/>
      <c r="D1083" s="14" t="s">
        <v>1711</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8"/>
        <v>0</v>
      </c>
      <c r="AC1083" s="503"/>
      <c r="AD1083" s="512">
        <v>2730000</v>
      </c>
      <c r="AE1083" s="507">
        <v>2730000</v>
      </c>
      <c r="AF1083" s="507"/>
      <c r="AG1083" s="507"/>
      <c r="AH1083" s="507" t="s">
        <v>1418</v>
      </c>
    </row>
    <row r="1084" spans="1:34" s="30" customFormat="1" ht="15.75" customHeight="1" hidden="1">
      <c r="A1084" s="581" t="s">
        <v>1080</v>
      </c>
      <c r="B1084" s="584" t="s">
        <v>1082</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8"/>
        <v>0</v>
      </c>
      <c r="AC1084" s="59"/>
      <c r="AD1084" s="514"/>
      <c r="AE1084" s="509"/>
      <c r="AF1084" s="509"/>
      <c r="AG1084" s="509"/>
      <c r="AH1084" s="509"/>
    </row>
    <row r="1085" spans="1:34" s="30" customFormat="1" ht="31.5" hidden="1">
      <c r="A1085" s="582"/>
      <c r="B1085" s="585"/>
      <c r="C1085" s="135" t="s">
        <v>1485</v>
      </c>
      <c r="D1085" s="225" t="s">
        <v>1486</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8"/>
        <v>0</v>
      </c>
      <c r="AC1085" s="59"/>
      <c r="AD1085" s="514"/>
      <c r="AE1085" s="509"/>
      <c r="AF1085" s="509"/>
      <c r="AG1085" s="509"/>
      <c r="AH1085" s="509"/>
    </row>
    <row r="1086" spans="1:34" s="30" customFormat="1" ht="31.5" hidden="1">
      <c r="A1086" s="562"/>
      <c r="B1086" s="563"/>
      <c r="C1086" s="135"/>
      <c r="D1086" s="225" t="s">
        <v>1487</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8"/>
        <v>0</v>
      </c>
      <c r="AC1086" s="59"/>
      <c r="AD1086" s="514"/>
      <c r="AE1086" s="509"/>
      <c r="AF1086" s="509"/>
      <c r="AG1086" s="509"/>
      <c r="AH1086" s="509"/>
    </row>
    <row r="1087" spans="1:62" s="28" customFormat="1" ht="15.75">
      <c r="A1087" s="581" t="s">
        <v>1745</v>
      </c>
      <c r="B1087" s="584" t="s">
        <v>732</v>
      </c>
      <c r="C1087" s="267"/>
      <c r="D1087" s="168" t="s">
        <v>961</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8"/>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1349</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8"/>
        <v>142000</v>
      </c>
      <c r="AC1088" s="503"/>
      <c r="AD1088" s="512"/>
      <c r="AE1088" s="507"/>
      <c r="AF1088" s="507"/>
      <c r="AG1088" s="507"/>
      <c r="AH1088" s="507"/>
    </row>
    <row r="1089" spans="1:34" s="369" customFormat="1" ht="57" customHeight="1">
      <c r="A1089" s="582"/>
      <c r="B1089" s="585"/>
      <c r="C1089" s="266"/>
      <c r="D1089" s="346" t="s">
        <v>1182</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8"/>
        <v>42000</v>
      </c>
      <c r="AC1089" s="503"/>
      <c r="AD1089" s="512">
        <v>42000</v>
      </c>
      <c r="AE1089" s="507">
        <v>42000</v>
      </c>
      <c r="AF1089" s="507" t="s">
        <v>1419</v>
      </c>
      <c r="AG1089" s="507"/>
      <c r="AH1089" s="507" t="s">
        <v>1420</v>
      </c>
    </row>
    <row r="1090" spans="1:34" s="369" customFormat="1" ht="31.5">
      <c r="A1090" s="582"/>
      <c r="B1090" s="585"/>
      <c r="C1090" s="266"/>
      <c r="D1090" s="346" t="s">
        <v>1712</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8"/>
        <v>50000</v>
      </c>
      <c r="AC1090" s="503"/>
      <c r="AD1090" s="512">
        <v>50000</v>
      </c>
      <c r="AE1090" s="507">
        <v>50000</v>
      </c>
      <c r="AF1090" s="507"/>
      <c r="AG1090" s="507"/>
      <c r="AH1090" s="507"/>
    </row>
    <row r="1091" spans="1:34" s="369" customFormat="1" ht="31.5">
      <c r="A1091" s="582"/>
      <c r="B1091" s="585"/>
      <c r="C1091" s="266"/>
      <c r="D1091" s="346" t="s">
        <v>1713</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8"/>
        <v>50000</v>
      </c>
      <c r="AC1091" s="503"/>
      <c r="AD1091" s="512">
        <v>50000</v>
      </c>
      <c r="AE1091" s="507">
        <v>50000</v>
      </c>
      <c r="AF1091" s="507"/>
      <c r="AG1091" s="507"/>
      <c r="AH1091" s="507"/>
    </row>
    <row r="1092" spans="1:34" s="369" customFormat="1" ht="31.5" customHeight="1">
      <c r="A1092" s="582"/>
      <c r="B1092" s="585"/>
      <c r="C1092" s="321"/>
      <c r="D1092" s="377" t="s">
        <v>1350</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8"/>
        <v>230000</v>
      </c>
      <c r="AC1092" s="503"/>
      <c r="AD1092" s="512"/>
      <c r="AE1092" s="507"/>
      <c r="AF1092" s="507"/>
      <c r="AG1092" s="507"/>
      <c r="AH1092" s="507"/>
    </row>
    <row r="1093" spans="1:34" s="369" customFormat="1" ht="31.5">
      <c r="A1093" s="582"/>
      <c r="B1093" s="585"/>
      <c r="C1093" s="266"/>
      <c r="D1093" s="384" t="s">
        <v>1714</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8"/>
        <v>230000</v>
      </c>
      <c r="AC1093" s="503"/>
      <c r="AD1093" s="512">
        <v>230000</v>
      </c>
      <c r="AE1093" s="507">
        <v>500000</v>
      </c>
      <c r="AF1093" s="507" t="s">
        <v>1421</v>
      </c>
      <c r="AG1093" s="507"/>
      <c r="AH1093" s="507" t="s">
        <v>1420</v>
      </c>
    </row>
    <row r="1094" spans="1:34" s="369" customFormat="1" ht="15.75">
      <c r="A1094" s="357"/>
      <c r="B1094" s="356"/>
      <c r="C1094" s="266"/>
      <c r="D1094" s="531" t="s">
        <v>767</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8"/>
        <v>0</v>
      </c>
      <c r="AC1095" s="499"/>
      <c r="AD1095" s="512"/>
      <c r="AE1095" s="507"/>
      <c r="AF1095" s="507"/>
      <c r="AG1095" s="507"/>
      <c r="AH1095" s="507"/>
    </row>
    <row r="1096" spans="1:34" ht="15.75" customHeight="1" hidden="1">
      <c r="A1096" s="233" t="s">
        <v>126</v>
      </c>
      <c r="B1096" s="534" t="s">
        <v>1081</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8"/>
        <v>0</v>
      </c>
      <c r="AC1096" s="499"/>
      <c r="AD1096" s="512"/>
      <c r="AE1096" s="507"/>
      <c r="AF1096" s="507"/>
      <c r="AG1096" s="507"/>
      <c r="AH1096" s="507"/>
    </row>
    <row r="1097" spans="1:34" s="45" customFormat="1" ht="15.75" hidden="1">
      <c r="A1097" s="556" t="s">
        <v>1216</v>
      </c>
      <c r="B1097" s="533" t="s">
        <v>963</v>
      </c>
      <c r="C1097" s="195"/>
      <c r="D1097" s="216" t="s">
        <v>961</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8"/>
        <v>0</v>
      </c>
      <c r="AC1097" s="499"/>
      <c r="AD1097" s="512"/>
      <c r="AE1097" s="507"/>
      <c r="AF1097" s="507"/>
      <c r="AG1097" s="507"/>
      <c r="AH1097" s="507"/>
    </row>
    <row r="1098" spans="1:34" s="45" customFormat="1" ht="31.5" customHeight="1" hidden="1">
      <c r="A1098" s="556"/>
      <c r="B1098" s="533"/>
      <c r="C1098" s="148" t="s">
        <v>351</v>
      </c>
      <c r="D1098" s="141" t="s">
        <v>352</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8"/>
        <v>0</v>
      </c>
      <c r="AC1098" s="499"/>
      <c r="AD1098" s="512"/>
      <c r="AE1098" s="507"/>
      <c r="AF1098" s="507"/>
      <c r="AG1098" s="507"/>
      <c r="AH1098" s="507"/>
    </row>
    <row r="1099" spans="1:34" s="30" customFormat="1" ht="110.25" hidden="1">
      <c r="A1099" s="166">
        <v>250344</v>
      </c>
      <c r="B1099" s="166" t="s">
        <v>731</v>
      </c>
      <c r="C1099" s="167" t="s">
        <v>982</v>
      </c>
      <c r="D1099" s="168" t="s">
        <v>31</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8"/>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8"/>
        <v>0</v>
      </c>
      <c r="AC1100" s="499"/>
      <c r="AD1100" s="512"/>
      <c r="AE1100" s="507"/>
      <c r="AF1100" s="507"/>
      <c r="AG1100" s="507"/>
      <c r="AH1100" s="507"/>
    </row>
    <row r="1101" spans="1:62" s="98" customFormat="1" ht="19.5" customHeight="1">
      <c r="A1101" s="621" t="s">
        <v>32</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46379711.69</v>
      </c>
      <c r="AA1101" s="407">
        <f t="shared" si="138"/>
        <v>109350471.64</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232</v>
      </c>
      <c r="C1102" s="408"/>
      <c r="D1102" s="409" t="s">
        <v>62</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8"/>
        <v>11736900</v>
      </c>
      <c r="AC1102" s="499"/>
      <c r="AD1102" s="512"/>
      <c r="AE1102" s="507"/>
      <c r="AF1102" s="507"/>
      <c r="AG1102" s="507"/>
      <c r="AH1102" s="507"/>
    </row>
    <row r="1103" spans="1:34" s="460" customFormat="1" ht="40.5" customHeight="1">
      <c r="A1103" s="647" t="s">
        <v>63</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46379711.69</v>
      </c>
      <c r="AA1103" s="407">
        <f t="shared" si="138"/>
        <v>121087371.64</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2014-09-24T09:45:52Z</cp:lastPrinted>
  <dcterms:created xsi:type="dcterms:W3CDTF">2001-11-20T06:18:58Z</dcterms:created>
  <dcterms:modified xsi:type="dcterms:W3CDTF">2014-09-24T11:53:09Z</dcterms:modified>
  <cp:category/>
  <cp:version/>
  <cp:contentType/>
  <cp:contentStatus/>
</cp:coreProperties>
</file>